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0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<sst xmlns="http://schemas.openxmlformats.org/spreadsheetml/2006/main" count="360" uniqueCount="302">
  <si>
    <t>ОП Развитие на човешките ресурси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</si>
  <si>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</si>
  <si>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</si>
  <si>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</si>
  <si>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</si>
  <si>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</si>
  <si>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</si>
  <si>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</si>
  <si>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</si>
  <si>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</si>
  <si>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</si>
  <si>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</si>
  <si>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</si>
  <si>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</si>
  <si>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</si>
  <si>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</si>
  <si>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</si>
  <si>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</si>
  <si>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</si>
  <si>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</si>
  <si>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</si>
  <si>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</si>
  <si>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</si>
  <si>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</si>
  <si>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</si>
  <si>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</si>
  <si>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</si>
  <si>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</si>
  <si>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</si>
  <si>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</si>
  <si>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</si>
  <si>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 xml:space="preserve">878 Приюти за безстоп. животни       </t>
  </si>
  <si>
    <t>Приложение № 1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</si>
  <si>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</si>
  <si>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</si>
  <si>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</si>
  <si>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</si>
  <si>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</si>
  <si>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</si>
  <si>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</si>
  <si>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</si>
  <si>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</si>
  <si>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</si>
  <si>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</si>
  <si>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</si>
  <si>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</si>
  <si>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</si>
  <si>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</si>
  <si>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</si>
  <si>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</si>
  <si>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</si>
  <si>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</si>
  <si>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</si>
  <si>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</si>
  <si>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</si>
  <si>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</si>
  <si>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</si>
  <si>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</si>
  <si>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</si>
  <si>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</si>
  <si>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</si>
  <si>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</si>
  <si>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</si>
  <si>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</si>
  <si>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</si>
  <si>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</si>
  <si>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</si>
  <si>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</si>
  <si>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</si>
  <si>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</si>
  <si>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</si>
  <si>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</si>
  <si>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</si>
  <si>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</si>
  <si>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</si>
  <si>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</si>
  <si>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</si>
  <si>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</si>
  <si>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</si>
  <si>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</si>
  <si>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</si>
  <si>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</si>
  <si>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</si>
  <si>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</si>
  <si>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</si>
  <si>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</si>
  <si>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</si>
  <si>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</si>
  <si>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</si>
  <si>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</si>
  <si>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</si>
  <si>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</si>
  <si>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</si>
  <si>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</si>
  <si>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</si>
  <si>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</si>
  <si>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</si>
  <si>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</si>
  <si>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</si>
  <si>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</si>
  <si>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</si>
  <si>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</si>
  <si>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</si>
  <si>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</si>
  <si>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</si>
  <si>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</si>
  <si>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</si>
  <si>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</si>
  <si>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</si>
  <si>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</si>
  <si>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</si>
  <si>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</si>
  <si>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</si>
  <si>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</si>
  <si>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</si>
  <si>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</si>
  <si>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</si>
  <si>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</si>
  <si>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</si>
  <si>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</si>
  <si>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</si>
  <si>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</si>
  <si>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</si>
  <si>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</si>
  <si>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</si>
  <si>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</si>
  <si>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</si>
  <si>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</si>
  <si>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</si>
  <si>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</si>
  <si>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</si>
  <si>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</si>
  <si>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</si>
  <si>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</si>
  <si>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</si>
  <si>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</si>
  <si>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</si>
  <si>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</si>
  <si>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</si>
  <si>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</si>
  <si>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</si>
  <si>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</si>
  <si>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</si>
  <si>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</si>
  <si>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</si>
  <si>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</si>
  <si>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</si>
  <si>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</si>
  <si>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</si>
  <si>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</si>
  <si>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</si>
  <si>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</si>
  <si>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</si>
  <si>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</si>
  <si>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</si>
  <si>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</si>
  <si>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</si>
  <si>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</si>
  <si>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</si>
  <si>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</si>
  <si>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</si>
  <si>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</si>
  <si>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</si>
  <si>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</si>
  <si>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</si>
  <si>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</si>
  <si>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</si>
  <si>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</si>
  <si>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</si>
  <si>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</si>
  <si>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</si>
  <si>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</si>
  <si>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</si>
  <si>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</si>
  <si>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</si>
  <si>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</si>
  <si>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</si>
  <si>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</si>
  <si>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</si>
  <si>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</si>
  <si>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</si>
  <si>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</si>
  <si>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</si>
  <si>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</si>
  <si>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</si>
  <si>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</si>
  <si>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</si>
  <si>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</si>
  <si>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</si>
  <si>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</si>
  <si>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</si>
  <si>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</si>
  <si>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</si>
  <si>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</si>
  <si>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</si>
  <si>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</si>
  <si>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</si>
  <si>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</si>
  <si>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</si>
  <si>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</si>
  <si>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</si>
  <si>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</si>
  <si>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</si>
  <si>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</si>
  <si>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</si>
  <si>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</si>
  <si>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</si>
  <si>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</si>
  <si>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</si>
  <si>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</si>
  <si>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</si>
  <si>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</si>
  <si>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</si>
  <si>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</si>
  <si>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</si>
  <si>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</si>
  <si>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</si>
  <si>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</si>
  <si>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</si>
  <si>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</si>
  <si>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</si>
  <si>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</si>
  <si>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</si>
  <si>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</si>
  <si>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</si>
  <si>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</si>
  <si>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</si>
  <si>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</si>
  <si>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</si>
  <si>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</si>
  <si>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</si>
  <si>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</si>
  <si>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</si>
  <si>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</si>
  <si>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</si>
  <si>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</si>
  <si>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</si>
  <si>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</si>
  <si>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</si>
  <si>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</si>
  <si>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</si>
  <si>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</si>
  <si>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</si>
  <si>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</si>
  <si>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</si>
  <si>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</si>
  <si>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>предоставени трансфери по чл.71 е от ЗОУ</t>
  </si>
  <si>
    <t>преходен остатък на 31.12.2013</t>
  </si>
  <si>
    <t>1. СОУ Христо Ботев с проект BG051PО001-3.1.06</t>
  </si>
  <si>
    <t>2. СОУ Христо Ботев с проект BG051PО001-3.1.03-0001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</si>
  <si>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</si>
  <si>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</si>
  <si>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</si>
  <si>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</si>
  <si>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</si>
  <si>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</si>
  <si>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</si>
  <si>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</si>
  <si>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</si>
  <si>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</si>
  <si>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</si>
  <si>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</si>
  <si>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</si>
  <si>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</si>
  <si>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</si>
  <si>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</si>
  <si>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</si>
  <si>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</si>
  <si>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</si>
  <si>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</si>
  <si>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</si>
  <si>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>2 Подкрепа за заетост</t>
  </si>
  <si>
    <t>Към  отчета за периода 01.01.-30.06. 2014 г. на Община Брусарци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</si>
  <si>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01.01.2014-30.06.2014 г.</t>
  </si>
  <si>
    <t>Аналитично изпълнението на плана за приходите по бюджета към 30.06.2014 г. е както следва</t>
  </si>
  <si>
    <t xml:space="preserve">временни безлихвени заеми </t>
  </si>
  <si>
    <t>приходи от собственост</t>
  </si>
  <si>
    <t>наличност на 30.06.2014</t>
  </si>
  <si>
    <t>Разходната част на общинския бюджет към 30.06.2014 г. възлиза на 1 295 269 лв.,в т. ч.:</t>
  </si>
  <si>
    <t>2.6. Приходи от концесии</t>
  </si>
  <si>
    <t>41 00</t>
  </si>
  <si>
    <t>Временни безлихвени заеми</t>
  </si>
  <si>
    <t>76 00</t>
  </si>
  <si>
    <t>на Община Брусарци за периода 01.01.-30.06.2014 година</t>
  </si>
  <si>
    <t>713 Спорт за всички</t>
  </si>
  <si>
    <t>на Община Брусарци  за периода 01.01.-30.06.2014 г.</t>
  </si>
  <si>
    <t>3. СОУ Христо Ботев с проект BG051PО001-4.2.02</t>
  </si>
  <si>
    <t>4.ОУ П.Р.Славейков с проект BG051PО001-3.1.03-0001</t>
  </si>
  <si>
    <t>5.ОУ П.Р.Славейков с проект BG051PО001-4.2.05</t>
  </si>
  <si>
    <t>6.ОУ П.К.Яворов с проект      BG051PО001-3.1.03-0001</t>
  </si>
  <si>
    <t>7.ОУ П.К.Яворов с проект      BG051PО001-4.2.-0001</t>
  </si>
  <si>
    <t xml:space="preserve">        ДИРЕКТОР ДИРЕКЦИЯ “ФСД”:                                                          КМЕТ: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</si>
  <si>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</si>
  <si>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 xml:space="preserve">              Отчета  на Община Брусарци за периода 01.01.-30.06. 2014 г.                       възлиза на 1 295 269 лв. в приход и разход. </t>
  </si>
  <si>
    <t xml:space="preserve">        ДИРЕКТОР ДИРЕКЦИЯ “ФСД”:                                                                               КМЕТ:</t>
  </si>
  <si>
    <t>Наименование  на приходите</t>
  </si>
  <si>
    <t>Уточнен план</t>
  </si>
  <si>
    <t>Пара-    граф</t>
  </si>
  <si>
    <t>ДИРЕКТОР ДИРЕКЦИЯ “ФСД”:                                                            КМЕТ: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</si>
  <si>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</si>
  <si>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 xml:space="preserve"> Уточнен план</t>
  </si>
  <si>
    <t xml:space="preserve">        ДИРЕКТОР ДИРЕКЦИЯ “ФСД”:                                                                              КМЕТ: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</si>
</sst>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Times New Roman"/>
      <family val="1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8" fillId="0" borderId="0" xfId="0" applyFont="1" applyAlignment="1">
      <alignment horizontal="left" indent="6"/>
    </xf>
    <xf numFmtId="0" fontId="18" fillId="0" borderId="0" xfId="0" applyFont="1" applyAlignment="1">
      <alignment horizontal="left" indent="6"/>
    </xf>
    <xf numFmtId="0" fontId="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24" fillId="0" borderId="0" xfId="22" applyFont="1">
      <alignment/>
      <protection/>
    </xf>
    <xf numFmtId="0" fontId="23" fillId="0" borderId="11" xfId="15" applyFont="1" applyBorder="1" applyAlignment="1">
      <alignment horizontal="center" vertical="center"/>
      <protection/>
    </xf>
    <xf numFmtId="3" fontId="25" fillId="0" borderId="12" xfId="15" applyNumberFormat="1" applyFont="1" applyFill="1" applyBorder="1" applyAlignment="1" quotePrefix="1">
      <alignment horizontal="center" vertical="center"/>
      <protection/>
    </xf>
    <xf numFmtId="3" fontId="26" fillId="0" borderId="13" xfId="15" applyNumberFormat="1" applyFont="1" applyBorder="1" applyAlignment="1" applyProtection="1">
      <alignment horizontal="right" vertical="center"/>
      <protection/>
    </xf>
    <xf numFmtId="0" fontId="27" fillId="0" borderId="0" xfId="22" applyFont="1">
      <alignment/>
      <protection/>
    </xf>
    <xf numFmtId="0" fontId="23" fillId="0" borderId="14" xfId="16" applyFont="1" applyFill="1" applyBorder="1" applyAlignment="1">
      <alignment horizontal="left" vertical="center" wrapText="1"/>
      <protection/>
    </xf>
    <xf numFmtId="3" fontId="23" fillId="0" borderId="15" xfId="15" applyNumberFormat="1" applyFont="1" applyBorder="1" applyAlignment="1" applyProtection="1">
      <alignment horizontal="right" vertical="center"/>
      <protection/>
    </xf>
    <xf numFmtId="3" fontId="23" fillId="0" borderId="16" xfId="15" applyNumberFormat="1" applyFont="1" applyBorder="1" applyAlignment="1" applyProtection="1">
      <alignment horizontal="right" vertical="center"/>
      <protection/>
    </xf>
    <xf numFmtId="3" fontId="26" fillId="0" borderId="15" xfId="15" applyNumberFormat="1" applyFont="1" applyBorder="1" applyAlignment="1" applyProtection="1">
      <alignment horizontal="right" vertical="center"/>
      <protection/>
    </xf>
    <xf numFmtId="0" fontId="23" fillId="0" borderId="14" xfId="16" applyFont="1" applyFill="1" applyBorder="1" applyAlignment="1">
      <alignment vertical="center" wrapText="1"/>
      <protection/>
    </xf>
    <xf numFmtId="0" fontId="23" fillId="0" borderId="14" xfId="16" applyFont="1" applyFill="1" applyBorder="1" applyAlignment="1">
      <alignment wrapText="1"/>
      <protection/>
    </xf>
    <xf numFmtId="0" fontId="23" fillId="0" borderId="17" xfId="16" applyFont="1" applyFill="1" applyBorder="1" applyAlignment="1">
      <alignment vertical="top" wrapText="1"/>
      <protection/>
    </xf>
    <xf numFmtId="0" fontId="23" fillId="0" borderId="14" xfId="16" applyFont="1" applyFill="1" applyBorder="1" applyAlignment="1">
      <alignment vertical="top" wrapText="1"/>
      <protection/>
    </xf>
    <xf numFmtId="0" fontId="26" fillId="0" borderId="0" xfId="15" applyFont="1" applyAlignment="1">
      <alignment vertical="center"/>
      <protection/>
    </xf>
    <xf numFmtId="0" fontId="23" fillId="0" borderId="0" xfId="15" applyFont="1" applyAlignment="1">
      <alignment vertical="center"/>
      <protection/>
    </xf>
    <xf numFmtId="0" fontId="23" fillId="0" borderId="0" xfId="16" applyFont="1" applyFill="1" applyBorder="1" applyAlignment="1">
      <alignment horizontal="center" vertical="center"/>
      <protection/>
    </xf>
    <xf numFmtId="0" fontId="23" fillId="0" borderId="0" xfId="15" applyFont="1" applyAlignment="1">
      <alignment vertical="center" wrapText="1"/>
      <protection/>
    </xf>
    <xf numFmtId="3" fontId="26" fillId="0" borderId="12" xfId="15" applyNumberFormat="1" applyFont="1" applyBorder="1" applyAlignment="1" applyProtection="1">
      <alignment horizontal="right" vertical="center"/>
      <protection/>
    </xf>
    <xf numFmtId="0" fontId="26" fillId="0" borderId="18" xfId="15" applyFont="1" applyBorder="1" applyAlignment="1">
      <alignment horizontal="center" vertical="center"/>
      <protection/>
    </xf>
    <xf numFmtId="0" fontId="26" fillId="0" borderId="19" xfId="15" applyFont="1" applyBorder="1" applyAlignment="1">
      <alignment horizontal="center" vertical="center"/>
      <protection/>
    </xf>
    <xf numFmtId="0" fontId="23" fillId="0" borderId="20" xfId="16" applyFont="1" applyFill="1" applyBorder="1" applyAlignment="1">
      <alignment vertical="center" wrapText="1"/>
      <protection/>
    </xf>
    <xf numFmtId="0" fontId="23" fillId="0" borderId="21" xfId="16" applyFont="1" applyFill="1" applyBorder="1" applyAlignment="1">
      <alignment vertical="center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1" fontId="26" fillId="0" borderId="19" xfId="15" applyNumberFormat="1" applyFont="1" applyBorder="1" applyAlignment="1">
      <alignment horizontal="center" vertical="center"/>
      <protection/>
    </xf>
    <xf numFmtId="0" fontId="26" fillId="0" borderId="12" xfId="17" applyFont="1" applyFill="1" applyBorder="1" applyAlignment="1">
      <alignment horizontal="center" vertical="center" wrapText="1"/>
      <protection/>
    </xf>
    <xf numFmtId="0" fontId="23" fillId="0" borderId="12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3" fillId="0" borderId="22" xfId="16" applyNumberFormat="1" applyFont="1" applyFill="1" applyBorder="1" applyAlignment="1" quotePrefix="1">
      <alignment horizontal="right" vertical="center"/>
      <protection/>
    </xf>
    <xf numFmtId="191" fontId="23" fillId="0" borderId="22" xfId="16" applyNumberFormat="1" applyFont="1" applyFill="1" applyBorder="1" applyAlignment="1" quotePrefix="1">
      <alignment horizontal="right"/>
      <protection/>
    </xf>
    <xf numFmtId="191" fontId="23" fillId="0" borderId="23" xfId="16" applyNumberFormat="1" applyFont="1" applyFill="1" applyBorder="1" applyAlignment="1" quotePrefix="1">
      <alignment horizontal="right" vertical="center"/>
      <protection/>
    </xf>
    <xf numFmtId="191" fontId="23" fillId="0" borderId="24" xfId="16" applyNumberFormat="1" applyFont="1" applyFill="1" applyBorder="1" applyAlignment="1" quotePrefix="1">
      <alignment horizontal="right" vertical="center"/>
      <protection/>
    </xf>
    <xf numFmtId="191" fontId="23" fillId="0" borderId="25" xfId="16" applyNumberFormat="1" applyFont="1" applyFill="1" applyBorder="1" applyAlignment="1" quotePrefix="1">
      <alignment horizontal="right" vertical="top"/>
      <protection/>
    </xf>
    <xf numFmtId="191" fontId="23" fillId="0" borderId="22" xfId="16" applyNumberFormat="1" applyFont="1" applyFill="1" applyBorder="1" applyAlignment="1" quotePrefix="1">
      <alignment horizontal="right" vertical="top"/>
      <protection/>
    </xf>
    <xf numFmtId="0" fontId="23" fillId="0" borderId="12" xfId="16" applyFont="1" applyFill="1" applyBorder="1" applyAlignment="1">
      <alignment horizontal="right" vertical="center"/>
      <protection/>
    </xf>
    <xf numFmtId="0" fontId="4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4" fillId="0" borderId="2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" xfId="0" applyFont="1" applyBorder="1" applyAlignment="1">
      <alignment/>
    </xf>
    <xf numFmtId="0" fontId="31" fillId="0" borderId="1" xfId="0" applyFont="1" applyFill="1" applyBorder="1" applyAlignment="1" applyProtection="1">
      <alignment horizontal="left" wrapText="1"/>
      <protection/>
    </xf>
    <xf numFmtId="0" fontId="1" fillId="0" borderId="3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34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3" fontId="26" fillId="0" borderId="18" xfId="15" applyNumberFormat="1" applyFont="1" applyBorder="1" applyAlignment="1">
      <alignment horizontal="center" vertical="center"/>
      <protection/>
    </xf>
    <xf numFmtId="49" fontId="23" fillId="0" borderId="37" xfId="16" applyNumberFormat="1" applyFont="1" applyFill="1" applyBorder="1" applyAlignment="1">
      <alignment horizontal="right" vertical="center"/>
      <protection/>
    </xf>
    <xf numFmtId="191" fontId="23" fillId="0" borderId="38" xfId="16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 indent="1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90" fontId="1" fillId="0" borderId="7" xfId="0" applyNumberFormat="1" applyFont="1" applyFill="1" applyBorder="1" applyAlignment="1" applyProtection="1" quotePrefix="1">
      <alignment horizontal="right"/>
      <protection/>
    </xf>
    <xf numFmtId="1" fontId="1" fillId="0" borderId="1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1" fontId="37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 quotePrefix="1">
      <alignment horizontal="left" wrapText="1" indent="1"/>
      <protection/>
    </xf>
    <xf numFmtId="0" fontId="9" fillId="0" borderId="1" xfId="0" applyFont="1" applyFill="1" applyBorder="1" applyAlignment="1" applyProtection="1" quotePrefix="1">
      <alignment horizontal="left"/>
      <protection/>
    </xf>
    <xf numFmtId="190" fontId="1" fillId="0" borderId="7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 applyProtection="1" quotePrefix="1">
      <alignment horizontal="left" wrapText="1"/>
      <protection/>
    </xf>
    <xf numFmtId="190" fontId="1" fillId="0" borderId="2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Fill="1" applyBorder="1" applyAlignment="1">
      <alignment/>
    </xf>
    <xf numFmtId="0" fontId="5" fillId="0" borderId="32" xfId="0" applyFont="1" applyFill="1" applyBorder="1" applyAlignment="1" applyProtection="1">
      <alignment horizontal="center" wrapText="1"/>
      <protection/>
    </xf>
    <xf numFmtId="190" fontId="1" fillId="0" borderId="33" xfId="0" applyNumberFormat="1" applyFont="1" applyFill="1" applyBorder="1" applyAlignment="1" applyProtection="1" quotePrefix="1">
      <alignment horizontal="right"/>
      <protection/>
    </xf>
    <xf numFmtId="1" fontId="5" fillId="0" borderId="27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31" fillId="0" borderId="32" xfId="0" applyFont="1" applyFill="1" applyBorder="1" applyAlignment="1" applyProtection="1">
      <alignment horizontal="center" wrapText="1"/>
      <protection/>
    </xf>
    <xf numFmtId="190" fontId="32" fillId="0" borderId="33" xfId="0" applyNumberFormat="1" applyFont="1" applyFill="1" applyBorder="1" applyAlignment="1" applyProtection="1" quotePrefix="1">
      <alignment horizontal="right"/>
      <protection/>
    </xf>
    <xf numFmtId="0" fontId="38" fillId="0" borderId="2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1" fillId="0" borderId="8" xfId="0" applyFont="1" applyFill="1" applyBorder="1" applyAlignment="1" applyProtection="1">
      <alignment horizontal="left" wrapText="1"/>
      <protection/>
    </xf>
    <xf numFmtId="190" fontId="32" fillId="0" borderId="6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Border="1" applyAlignment="1">
      <alignment horizontal="right"/>
    </xf>
    <xf numFmtId="2" fontId="40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32" fillId="0" borderId="1" xfId="0" applyFont="1" applyFill="1" applyBorder="1" applyAlignment="1" applyProtection="1" quotePrefix="1">
      <alignment horizontal="left" wrapText="1" indent="2"/>
      <protection/>
    </xf>
    <xf numFmtId="0" fontId="4" fillId="0" borderId="1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32" fillId="0" borderId="3" xfId="0" applyFont="1" applyFill="1" applyBorder="1" applyAlignment="1" applyProtection="1" quotePrefix="1">
      <alignment horizontal="left" wrapText="1" indent="2"/>
      <protection/>
    </xf>
    <xf numFmtId="190" fontId="32" fillId="0" borderId="4" xfId="0" applyNumberFormat="1" applyFont="1" applyFill="1" applyBorder="1" applyAlignment="1" applyProtection="1">
      <alignment horizontal="right"/>
      <protection/>
    </xf>
    <xf numFmtId="0" fontId="32" fillId="0" borderId="3" xfId="0" applyFont="1" applyBorder="1" applyAlignment="1">
      <alignment horizontal="right"/>
    </xf>
    <xf numFmtId="0" fontId="9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>
      <alignment horizontal="center"/>
    </xf>
    <xf numFmtId="1" fontId="31" fillId="0" borderId="27" xfId="0" applyNumberFormat="1" applyFont="1" applyBorder="1" applyAlignment="1">
      <alignment horizontal="right"/>
    </xf>
    <xf numFmtId="2" fontId="31" fillId="0" borderId="0" xfId="0" applyNumberFormat="1" applyFont="1" applyBorder="1" applyAlignment="1">
      <alignment/>
    </xf>
    <xf numFmtId="2" fontId="36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 applyProtection="1">
      <alignment horizontal="left" wrapText="1"/>
      <protection/>
    </xf>
    <xf numFmtId="0" fontId="36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33" fillId="0" borderId="39" xfId="0" applyFont="1" applyFill="1" applyBorder="1" applyAlignment="1" applyProtection="1">
      <alignment horizontal="left" wrapText="1" indent="2"/>
      <protection/>
    </xf>
    <xf numFmtId="0" fontId="1" fillId="0" borderId="8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23" fillId="0" borderId="16" xfId="15" applyNumberFormat="1" applyFont="1" applyFill="1" applyBorder="1" applyAlignment="1" applyProtection="1">
      <alignment horizontal="right" vertical="center"/>
      <protection/>
    </xf>
    <xf numFmtId="0" fontId="32" fillId="0" borderId="3" xfId="0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/>
    </xf>
    <xf numFmtId="3" fontId="47" fillId="0" borderId="12" xfId="0" applyNumberFormat="1" applyFont="1" applyFill="1" applyBorder="1" applyAlignment="1">
      <alignment/>
    </xf>
    <xf numFmtId="3" fontId="48" fillId="0" borderId="8" xfId="0" applyNumberFormat="1" applyFont="1" applyFill="1" applyBorder="1" applyAlignment="1">
      <alignment horizontal="right" wrapText="1"/>
    </xf>
    <xf numFmtId="3" fontId="48" fillId="0" borderId="8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 horizontal="right" vertical="center" wrapText="1"/>
    </xf>
    <xf numFmtId="3" fontId="48" fillId="0" borderId="1" xfId="0" applyNumberFormat="1" applyFont="1" applyFill="1" applyBorder="1" applyAlignment="1">
      <alignment horizontal="right"/>
    </xf>
    <xf numFmtId="3" fontId="48" fillId="0" borderId="5" xfId="0" applyNumberFormat="1" applyFont="1" applyFill="1" applyBorder="1" applyAlignment="1">
      <alignment horizontal="right" wrapText="1"/>
    </xf>
    <xf numFmtId="3" fontId="47" fillId="0" borderId="12" xfId="0" applyNumberFormat="1" applyFont="1" applyFill="1" applyBorder="1" applyAlignment="1">
      <alignment wrapText="1"/>
    </xf>
    <xf numFmtId="3" fontId="48" fillId="0" borderId="8" xfId="0" applyNumberFormat="1" applyFont="1" applyFill="1" applyBorder="1" applyAlignment="1">
      <alignment/>
    </xf>
    <xf numFmtId="3" fontId="48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33" fillId="0" borderId="38" xfId="0" applyFont="1" applyFill="1" applyBorder="1" applyAlignment="1" applyProtection="1">
      <alignment horizontal="left" wrapText="1" indent="2"/>
      <protection/>
    </xf>
    <xf numFmtId="0" fontId="34" fillId="0" borderId="14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4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wrapText="1"/>
    </xf>
    <xf numFmtId="0" fontId="1" fillId="0" borderId="34" xfId="0" applyFont="1" applyBorder="1" applyAlignment="1">
      <alignment vertical="top" wrapText="1"/>
    </xf>
    <xf numFmtId="3" fontId="1" fillId="0" borderId="40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36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6" fillId="0" borderId="32" xfId="16" applyFont="1" applyFill="1" applyBorder="1" applyAlignment="1">
      <alignment vertical="center" wrapText="1"/>
      <protection/>
    </xf>
    <xf numFmtId="0" fontId="12" fillId="0" borderId="27" xfId="15" applyFont="1" applyBorder="1" applyAlignment="1">
      <alignment vertical="center" wrapText="1"/>
      <protection/>
    </xf>
    <xf numFmtId="0" fontId="26" fillId="0" borderId="32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 quotePrefix="1">
      <alignment horizontal="left" vertical="center"/>
      <protection/>
    </xf>
    <xf numFmtId="0" fontId="26" fillId="0" borderId="32" xfId="15" applyFont="1" applyFill="1" applyBorder="1" applyAlignment="1">
      <alignment horizontal="left" vertical="center"/>
      <protection/>
    </xf>
    <xf numFmtId="0" fontId="26" fillId="0" borderId="27" xfId="15" applyFont="1" applyFill="1" applyBorder="1" applyAlignment="1">
      <alignment horizontal="left" vertical="center"/>
      <protection/>
    </xf>
    <xf numFmtId="0" fontId="26" fillId="0" borderId="32" xfId="15" applyFont="1" applyFill="1" applyBorder="1" applyAlignment="1">
      <alignment horizontal="left"/>
      <protection/>
    </xf>
    <xf numFmtId="0" fontId="26" fillId="0" borderId="27" xfId="15" applyFont="1" applyFill="1" applyBorder="1" applyAlignment="1">
      <alignment horizontal="left"/>
      <protection/>
    </xf>
    <xf numFmtId="0" fontId="26" fillId="0" borderId="32" xfId="15" applyFont="1" applyFill="1" applyBorder="1" applyAlignment="1">
      <alignment vertical="center" wrapText="1"/>
      <protection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22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1">
      <selection activeCell="J2" sqref="J2"/>
    </sheetView>
  </sheetViews>
  <sheetFormatPr defaultColWidth="9.140625" defaultRowHeight="12.75"/>
  <cols>
    <col min="1" max="1" width="7.7109375" style="144" customWidth="1"/>
    <col min="2" max="7" width="9.140625" style="144" customWidth="1"/>
    <col min="8" max="8" width="10.140625" style="144" bestFit="1" customWidth="1"/>
    <col min="9" max="16384" width="9.140625" style="144" customWidth="1"/>
  </cols>
  <sheetData>
    <row r="2" spans="4:5" ht="18.75">
      <c r="D2" s="148" t="s">
        <v>166</v>
      </c>
      <c r="E2" s="148"/>
    </row>
    <row r="4" spans="2:9" ht="15.75">
      <c r="B4" s="262" t="s">
        <v>272</v>
      </c>
      <c r="C4" s="262"/>
      <c r="D4" s="262"/>
      <c r="E4" s="262"/>
      <c r="F4" s="262"/>
      <c r="G4" s="262"/>
      <c r="H4" s="262"/>
      <c r="I4" s="262"/>
    </row>
    <row r="6" spans="2:10" ht="37.5" customHeight="1">
      <c r="B6" s="260" t="s">
        <v>293</v>
      </c>
      <c r="C6" s="261"/>
      <c r="D6" s="261"/>
      <c r="E6" s="261"/>
      <c r="F6" s="261"/>
      <c r="G6" s="261"/>
      <c r="H6" s="261"/>
      <c r="I6" s="261"/>
      <c r="J6" s="261"/>
    </row>
    <row r="7" spans="2:10" ht="48.75" customHeight="1">
      <c r="B7" s="263" t="s">
        <v>273</v>
      </c>
      <c r="C7" s="263"/>
      <c r="D7" s="263"/>
      <c r="E7" s="263"/>
      <c r="F7" s="263"/>
      <c r="G7" s="263"/>
      <c r="H7" s="263"/>
      <c r="I7" s="263"/>
      <c r="J7" s="263"/>
    </row>
    <row r="8" spans="2:10" ht="32.25" customHeight="1">
      <c r="B8" s="263"/>
      <c r="C8" s="263"/>
      <c r="D8" s="263"/>
      <c r="E8" s="263"/>
      <c r="F8" s="263"/>
      <c r="G8" s="263"/>
      <c r="H8" s="263"/>
      <c r="I8" s="263"/>
      <c r="J8" s="263"/>
    </row>
    <row r="9" spans="2:10" ht="48.75" customHeight="1" hidden="1">
      <c r="B9" s="263"/>
      <c r="C9" s="263"/>
      <c r="D9" s="263"/>
      <c r="E9" s="263"/>
      <c r="F9" s="263"/>
      <c r="G9" s="263"/>
      <c r="H9" s="263"/>
      <c r="I9" s="263"/>
      <c r="J9" s="263"/>
    </row>
    <row r="10" spans="2:10" ht="15.75" customHeight="1">
      <c r="B10" s="146"/>
      <c r="C10" s="145"/>
      <c r="D10" s="145"/>
      <c r="E10" s="145"/>
      <c r="F10" s="145"/>
      <c r="G10" s="145"/>
      <c r="H10" s="145"/>
      <c r="I10" s="145"/>
      <c r="J10" s="145"/>
    </row>
    <row r="11" spans="2:8" ht="15.75">
      <c r="B11" s="144" t="s">
        <v>179</v>
      </c>
      <c r="H11" s="144" t="s">
        <v>32</v>
      </c>
    </row>
    <row r="12" spans="2:8" ht="15.75">
      <c r="B12" s="144" t="s">
        <v>180</v>
      </c>
      <c r="H12" s="144" t="s">
        <v>27</v>
      </c>
    </row>
    <row r="13" spans="2:8" ht="15.75">
      <c r="B13" s="144" t="s">
        <v>181</v>
      </c>
      <c r="H13" s="144" t="s">
        <v>141</v>
      </c>
    </row>
    <row r="14" spans="2:8" ht="15.75">
      <c r="B14" s="144" t="s">
        <v>182</v>
      </c>
      <c r="H14" s="144" t="s">
        <v>183</v>
      </c>
    </row>
    <row r="15" spans="2:10" ht="15.75" customHeight="1">
      <c r="B15" s="146"/>
      <c r="C15" s="145"/>
      <c r="D15" s="145"/>
      <c r="E15" s="145"/>
      <c r="F15" s="145"/>
      <c r="G15" s="145"/>
      <c r="H15" s="145"/>
      <c r="I15" s="145"/>
      <c r="J15" s="145"/>
    </row>
    <row r="16" spans="3:5" ht="18.75">
      <c r="C16" s="227"/>
      <c r="E16" s="148" t="s">
        <v>167</v>
      </c>
    </row>
    <row r="17" spans="3:5" ht="10.5" customHeight="1">
      <c r="C17" s="227"/>
      <c r="E17" s="148"/>
    </row>
    <row r="18" spans="1:10" ht="15.75">
      <c r="A18" s="263" t="s">
        <v>274</v>
      </c>
      <c r="B18" s="264"/>
      <c r="C18" s="264"/>
      <c r="D18" s="264"/>
      <c r="E18" s="264"/>
      <c r="F18" s="264"/>
      <c r="G18" s="264"/>
      <c r="H18" s="264"/>
      <c r="I18" s="264"/>
      <c r="J18" s="264"/>
    </row>
    <row r="19" spans="1:10" ht="15.75">
      <c r="A19" s="149"/>
      <c r="B19" s="228"/>
      <c r="C19" s="228"/>
      <c r="D19" s="228"/>
      <c r="E19" s="228"/>
      <c r="F19" s="228"/>
      <c r="G19" s="228"/>
      <c r="H19" s="228"/>
      <c r="I19" s="228"/>
      <c r="J19" s="228"/>
    </row>
    <row r="20" spans="1:3" ht="15.75">
      <c r="A20" s="127">
        <v>1</v>
      </c>
      <c r="B20" s="144" t="s">
        <v>168</v>
      </c>
      <c r="C20" s="227"/>
    </row>
    <row r="21" spans="1:8" ht="15.75">
      <c r="A21" s="127"/>
      <c r="B21" s="143" t="s">
        <v>169</v>
      </c>
      <c r="C21" s="227" t="s">
        <v>276</v>
      </c>
      <c r="H21" s="144">
        <v>2055</v>
      </c>
    </row>
    <row r="22" spans="2:8" ht="15.75">
      <c r="B22" s="143" t="s">
        <v>169</v>
      </c>
      <c r="C22" s="227" t="s">
        <v>170</v>
      </c>
      <c r="H22" s="147">
        <v>843806</v>
      </c>
    </row>
    <row r="23" spans="2:8" ht="15.75">
      <c r="B23" s="143" t="s">
        <v>169</v>
      </c>
      <c r="C23" s="227" t="s">
        <v>261</v>
      </c>
      <c r="H23" s="147">
        <v>38612</v>
      </c>
    </row>
    <row r="24" spans="2:8" ht="15.75">
      <c r="B24" s="143" t="s">
        <v>169</v>
      </c>
      <c r="C24" s="227" t="s">
        <v>263</v>
      </c>
      <c r="H24" s="147">
        <v>121884</v>
      </c>
    </row>
    <row r="25" spans="2:8" ht="15.75">
      <c r="B25" s="143" t="s">
        <v>169</v>
      </c>
      <c r="C25" s="227" t="s">
        <v>256</v>
      </c>
      <c r="H25" s="147">
        <v>7057</v>
      </c>
    </row>
    <row r="26" spans="2:8" ht="15.75">
      <c r="B26" s="143" t="s">
        <v>169</v>
      </c>
      <c r="C26" s="227" t="s">
        <v>275</v>
      </c>
      <c r="H26" s="147">
        <v>-3744</v>
      </c>
    </row>
    <row r="27" spans="2:8" ht="15.75">
      <c r="B27" s="143" t="s">
        <v>169</v>
      </c>
      <c r="C27" s="227" t="s">
        <v>247</v>
      </c>
      <c r="H27" s="147">
        <v>85618</v>
      </c>
    </row>
    <row r="28" spans="2:8" ht="15.75">
      <c r="B28" s="143" t="s">
        <v>169</v>
      </c>
      <c r="C28" s="227" t="s">
        <v>277</v>
      </c>
      <c r="H28" s="147">
        <v>-220495</v>
      </c>
    </row>
    <row r="29" spans="2:8" ht="15.75">
      <c r="B29" s="143"/>
      <c r="C29" s="227"/>
      <c r="H29" s="147"/>
    </row>
    <row r="30" spans="1:3" ht="15.75">
      <c r="A30" s="127">
        <v>2</v>
      </c>
      <c r="B30" s="144" t="s">
        <v>172</v>
      </c>
      <c r="C30" s="227"/>
    </row>
    <row r="31" spans="2:8" ht="15.75">
      <c r="B31" s="143" t="s">
        <v>169</v>
      </c>
      <c r="C31" s="227" t="s">
        <v>173</v>
      </c>
      <c r="H31" s="147">
        <v>88254</v>
      </c>
    </row>
    <row r="32" spans="2:8" ht="15.75">
      <c r="B32" s="143" t="s">
        <v>169</v>
      </c>
      <c r="C32" s="227" t="s">
        <v>174</v>
      </c>
      <c r="H32" s="147">
        <v>117785</v>
      </c>
    </row>
    <row r="33" spans="2:8" ht="15.75">
      <c r="B33" s="143" t="s">
        <v>169</v>
      </c>
      <c r="C33" s="227" t="s">
        <v>175</v>
      </c>
      <c r="H33" s="147">
        <v>182353</v>
      </c>
    </row>
    <row r="34" spans="2:8" ht="15.75">
      <c r="B34" s="143" t="s">
        <v>169</v>
      </c>
      <c r="C34" s="227" t="s">
        <v>171</v>
      </c>
      <c r="H34" s="147"/>
    </row>
    <row r="35" spans="2:8" ht="15.75">
      <c r="B35" s="143" t="s">
        <v>169</v>
      </c>
      <c r="C35" s="227" t="s">
        <v>246</v>
      </c>
      <c r="H35" s="147">
        <v>-7575</v>
      </c>
    </row>
    <row r="36" spans="2:8" ht="15.75">
      <c r="B36" s="143" t="s">
        <v>169</v>
      </c>
      <c r="C36" s="227" t="s">
        <v>247</v>
      </c>
      <c r="H36" s="147">
        <v>91744</v>
      </c>
    </row>
    <row r="37" spans="2:8" ht="15.75">
      <c r="B37" s="143" t="s">
        <v>169</v>
      </c>
      <c r="C37" s="227" t="s">
        <v>277</v>
      </c>
      <c r="H37" s="144">
        <v>-52085</v>
      </c>
    </row>
    <row r="38" ht="15.75">
      <c r="C38" s="227"/>
    </row>
    <row r="39" spans="3:5" ht="18.75">
      <c r="C39" s="227"/>
      <c r="E39" s="148" t="s">
        <v>176</v>
      </c>
    </row>
    <row r="40" spans="1:5" ht="18.75">
      <c r="A40" s="144" t="s">
        <v>278</v>
      </c>
      <c r="C40" s="227"/>
      <c r="E40" s="148"/>
    </row>
    <row r="41" spans="3:5" ht="18.75">
      <c r="C41" s="227"/>
      <c r="E41" s="148"/>
    </row>
    <row r="42" spans="3:8" ht="18.75">
      <c r="C42" s="227" t="s">
        <v>177</v>
      </c>
      <c r="E42" s="148"/>
      <c r="H42" s="147">
        <v>874793</v>
      </c>
    </row>
    <row r="43" spans="3:8" ht="18.75">
      <c r="C43" s="227" t="s">
        <v>178</v>
      </c>
      <c r="E43" s="148"/>
      <c r="H43" s="147">
        <v>420476</v>
      </c>
    </row>
    <row r="44" spans="3:5" ht="18.75">
      <c r="C44" s="227"/>
      <c r="E44" s="148"/>
    </row>
    <row r="45" spans="1:2" ht="15.75">
      <c r="A45" s="1" t="s">
        <v>291</v>
      </c>
      <c r="B45" s="144"/>
    </row>
    <row r="46" spans="1:2" ht="15.75">
      <c r="A46" s="1" t="s">
        <v>292</v>
      </c>
      <c r="B46" s="144"/>
    </row>
  </sheetData>
  <sheetProtection password="B55E" sheet="1" objects="1" scenarios="1" selectLockedCells="1" selectUnlockedCells="1"/>
  <mergeCells count="4">
    <mergeCell ref="B6:J6"/>
    <mergeCell ref="B4:I4"/>
    <mergeCell ref="B7:J9"/>
    <mergeCell ref="A18:J18"/>
  </mergeCells>
  <printOptions/>
  <pageMargins left="0.18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pane ySplit="1" topLeftCell="BM2" activePane="bottomLeft" state="frozen"/>
      <selection pane="topLeft" activeCell="J2" sqref="J2"/>
      <selection pane="bottomLeft" activeCell="G3" sqref="G3"/>
    </sheetView>
  </sheetViews>
  <sheetFormatPr defaultColWidth="9.140625" defaultRowHeight="12.75"/>
  <cols>
    <col min="1" max="1" width="3.7109375" style="0" customWidth="1"/>
    <col min="2" max="2" width="44.7109375" style="0" customWidth="1"/>
    <col min="3" max="3" width="9.28125" style="0" customWidth="1"/>
    <col min="4" max="5" width="12.8515625" style="0" customWidth="1"/>
  </cols>
  <sheetData>
    <row r="1" spans="3:6" ht="20.25">
      <c r="C1" s="15"/>
      <c r="E1" s="268" t="s">
        <v>32</v>
      </c>
      <c r="F1" s="269"/>
    </row>
    <row r="2" spans="2:6" s="16" customFormat="1" ht="22.5">
      <c r="B2" s="265" t="s">
        <v>184</v>
      </c>
      <c r="C2" s="266"/>
      <c r="D2" s="266"/>
      <c r="E2" s="266"/>
      <c r="F2" s="266"/>
    </row>
    <row r="3" spans="2:6" s="16" customFormat="1" ht="22.5" customHeight="1">
      <c r="B3" s="265" t="s">
        <v>96</v>
      </c>
      <c r="C3" s="266"/>
      <c r="D3" s="266"/>
      <c r="E3" s="266"/>
      <c r="F3" s="266"/>
    </row>
    <row r="4" spans="2:6" s="16" customFormat="1" ht="22.5">
      <c r="B4" s="267" t="s">
        <v>283</v>
      </c>
      <c r="C4" s="266"/>
      <c r="D4" s="266"/>
      <c r="E4" s="266"/>
      <c r="F4" s="266"/>
    </row>
    <row r="5" spans="2:5" s="16" customFormat="1" ht="15.75">
      <c r="B5" s="17"/>
      <c r="C5" s="18"/>
      <c r="D5" s="18"/>
      <c r="E5" s="18"/>
    </row>
    <row r="6" spans="2:5" ht="27" customHeight="1">
      <c r="B6" s="287" t="s">
        <v>295</v>
      </c>
      <c r="C6" s="288" t="s">
        <v>297</v>
      </c>
      <c r="D6" s="288" t="s">
        <v>296</v>
      </c>
      <c r="E6" s="288" t="s">
        <v>185</v>
      </c>
    </row>
    <row r="7" spans="2:5" s="20" customFormat="1" ht="12">
      <c r="B7" s="21">
        <v>1</v>
      </c>
      <c r="C7" s="22">
        <v>2</v>
      </c>
      <c r="D7" s="22">
        <v>3</v>
      </c>
      <c r="E7" s="22">
        <v>3</v>
      </c>
    </row>
    <row r="8" spans="2:5" s="52" customFormat="1" ht="15">
      <c r="B8" s="23" t="s">
        <v>33</v>
      </c>
      <c r="C8" s="24"/>
      <c r="D8" s="44"/>
      <c r="E8" s="44"/>
    </row>
    <row r="9" spans="2:5" s="52" customFormat="1" ht="12.75">
      <c r="B9" s="25" t="s">
        <v>34</v>
      </c>
      <c r="C9" s="26"/>
      <c r="D9" s="27">
        <f>D10+D18</f>
        <v>369481</v>
      </c>
      <c r="E9" s="27">
        <f>E10+E18</f>
        <v>208094</v>
      </c>
    </row>
    <row r="10" spans="2:5" s="52" customFormat="1" ht="12.75">
      <c r="B10" s="25" t="s">
        <v>35</v>
      </c>
      <c r="C10" s="34"/>
      <c r="D10" s="28">
        <f>D11+D13+D17</f>
        <v>126835</v>
      </c>
      <c r="E10" s="28">
        <f>E11+E13+E17</f>
        <v>88254</v>
      </c>
    </row>
    <row r="11" spans="2:5" s="52" customFormat="1" ht="16.5" customHeight="1">
      <c r="B11" s="25" t="s">
        <v>36</v>
      </c>
      <c r="C11" s="19" t="s">
        <v>26</v>
      </c>
      <c r="D11" s="28">
        <f>D12</f>
        <v>4300</v>
      </c>
      <c r="E11" s="28">
        <f>E12</f>
        <v>2014</v>
      </c>
    </row>
    <row r="12" spans="2:5" s="52" customFormat="1" ht="15" customHeight="1">
      <c r="B12" s="6" t="s">
        <v>37</v>
      </c>
      <c r="C12" s="34" t="s">
        <v>38</v>
      </c>
      <c r="D12" s="29">
        <v>4300</v>
      </c>
      <c r="E12" s="29">
        <v>2014</v>
      </c>
    </row>
    <row r="13" spans="2:5" s="52" customFormat="1" ht="12.75">
      <c r="B13" s="25" t="s">
        <v>39</v>
      </c>
      <c r="C13" s="19" t="s">
        <v>40</v>
      </c>
      <c r="D13" s="28">
        <f>D14+D15+D16</f>
        <v>122535</v>
      </c>
      <c r="E13" s="28">
        <f>E14+E15+E16</f>
        <v>86240</v>
      </c>
    </row>
    <row r="14" spans="2:5" s="52" customFormat="1" ht="12.75">
      <c r="B14" s="6" t="s">
        <v>41</v>
      </c>
      <c r="C14" s="34" t="s">
        <v>42</v>
      </c>
      <c r="D14" s="3">
        <v>30000</v>
      </c>
      <c r="E14" s="3">
        <v>21543</v>
      </c>
    </row>
    <row r="15" spans="2:5" s="52" customFormat="1" ht="12.75">
      <c r="B15" s="6" t="s">
        <v>43</v>
      </c>
      <c r="C15" s="34" t="s">
        <v>44</v>
      </c>
      <c r="D15" s="3">
        <v>20000</v>
      </c>
      <c r="E15" s="3">
        <v>20453</v>
      </c>
    </row>
    <row r="16" spans="2:5" s="52" customFormat="1" ht="12.75">
      <c r="B16" s="6" t="s">
        <v>45</v>
      </c>
      <c r="C16" s="34" t="s">
        <v>46</v>
      </c>
      <c r="D16" s="3">
        <v>72535</v>
      </c>
      <c r="E16" s="3">
        <v>44244</v>
      </c>
    </row>
    <row r="17" spans="2:5" s="52" customFormat="1" ht="12.75">
      <c r="B17" s="25" t="s">
        <v>47</v>
      </c>
      <c r="C17" s="19" t="s">
        <v>48</v>
      </c>
      <c r="D17" s="4">
        <v>0</v>
      </c>
      <c r="E17" s="4">
        <v>0</v>
      </c>
    </row>
    <row r="18" spans="2:5" s="52" customFormat="1" ht="12.75">
      <c r="B18" s="25" t="s">
        <v>49</v>
      </c>
      <c r="C18" s="19"/>
      <c r="D18" s="28">
        <f>D19+D26+D38+D39</f>
        <v>242646</v>
      </c>
      <c r="E18" s="28">
        <f>E19+E26+E38+E39+E40+E41</f>
        <v>119840</v>
      </c>
    </row>
    <row r="19" spans="2:5" s="52" customFormat="1" ht="12.75">
      <c r="B19" s="25" t="s">
        <v>50</v>
      </c>
      <c r="C19" s="19" t="s">
        <v>51</v>
      </c>
      <c r="D19" s="30">
        <f>D20+D21+D22+D23+D24+D25</f>
        <v>69587</v>
      </c>
      <c r="E19" s="30">
        <f>E20+E21+E22+E23+E24+E25</f>
        <v>21455</v>
      </c>
    </row>
    <row r="20" spans="2:5" s="52" customFormat="1" ht="12.75">
      <c r="B20" s="6" t="s">
        <v>52</v>
      </c>
      <c r="C20" s="34" t="s">
        <v>53</v>
      </c>
      <c r="D20" s="3">
        <v>20000</v>
      </c>
      <c r="E20" s="3">
        <v>5081</v>
      </c>
    </row>
    <row r="21" spans="2:5" s="52" customFormat="1" ht="12.75">
      <c r="B21" s="6" t="s">
        <v>54</v>
      </c>
      <c r="C21" s="34" t="s">
        <v>55</v>
      </c>
      <c r="D21" s="3">
        <v>17800</v>
      </c>
      <c r="E21" s="3">
        <v>12755</v>
      </c>
    </row>
    <row r="22" spans="2:5" s="52" customFormat="1" ht="12.75">
      <c r="B22" s="6" t="s">
        <v>56</v>
      </c>
      <c r="C22" s="34" t="s">
        <v>57</v>
      </c>
      <c r="D22" s="3">
        <v>30287</v>
      </c>
      <c r="E22" s="3">
        <v>3604</v>
      </c>
    </row>
    <row r="23" spans="2:5" s="52" customFormat="1" ht="12.75">
      <c r="B23" s="6" t="s">
        <v>58</v>
      </c>
      <c r="C23" s="34" t="s">
        <v>59</v>
      </c>
      <c r="D23" s="3">
        <v>1000</v>
      </c>
      <c r="E23" s="3">
        <v>0</v>
      </c>
    </row>
    <row r="24" spans="2:5" s="52" customFormat="1" ht="12.75" customHeight="1">
      <c r="B24" s="6" t="s">
        <v>60</v>
      </c>
      <c r="C24" s="34" t="s">
        <v>61</v>
      </c>
      <c r="D24" s="3">
        <v>500</v>
      </c>
      <c r="E24" s="3">
        <v>15</v>
      </c>
    </row>
    <row r="25" spans="2:5" s="52" customFormat="1" ht="12.75" hidden="1">
      <c r="B25" s="6" t="s">
        <v>62</v>
      </c>
      <c r="C25" s="34" t="s">
        <v>63</v>
      </c>
      <c r="D25" s="3">
        <v>0</v>
      </c>
      <c r="E25" s="3">
        <v>0</v>
      </c>
    </row>
    <row r="26" spans="2:5" s="52" customFormat="1" ht="12.75">
      <c r="B26" s="25" t="s">
        <v>64</v>
      </c>
      <c r="C26" s="19" t="s">
        <v>65</v>
      </c>
      <c r="D26" s="28">
        <f>D27+D28+D29+D30+D31+D32+D33+D34+D35+D37</f>
        <v>164059</v>
      </c>
      <c r="E26" s="28">
        <f>E27+E28+E29+E30+E31+E32+E33+E34+E35+E37+E36</f>
        <v>93582</v>
      </c>
    </row>
    <row r="27" spans="2:5" s="52" customFormat="1" ht="12" customHeight="1">
      <c r="B27" s="6" t="s">
        <v>66</v>
      </c>
      <c r="C27" s="34" t="s">
        <v>67</v>
      </c>
      <c r="D27" s="3">
        <v>12000</v>
      </c>
      <c r="E27" s="3">
        <v>5740</v>
      </c>
    </row>
    <row r="28" spans="2:5" s="52" customFormat="1" ht="0.75" customHeight="1" hidden="1">
      <c r="B28" s="6" t="s">
        <v>68</v>
      </c>
      <c r="C28" s="34" t="s">
        <v>69</v>
      </c>
      <c r="D28" s="3">
        <v>0</v>
      </c>
      <c r="E28" s="3">
        <v>0</v>
      </c>
    </row>
    <row r="29" spans="2:5" s="52" customFormat="1" ht="12.75">
      <c r="B29" s="6" t="s">
        <v>70</v>
      </c>
      <c r="C29" s="34" t="s">
        <v>71</v>
      </c>
      <c r="D29" s="3">
        <v>55000</v>
      </c>
      <c r="E29" s="3">
        <v>36579</v>
      </c>
    </row>
    <row r="30" spans="2:5" s="52" customFormat="1" ht="12.75">
      <c r="B30" s="6" t="s">
        <v>72</v>
      </c>
      <c r="C30" s="34" t="s">
        <v>73</v>
      </c>
      <c r="D30" s="3">
        <v>2500</v>
      </c>
      <c r="E30" s="3">
        <v>1204</v>
      </c>
    </row>
    <row r="31" spans="2:5" s="52" customFormat="1" ht="12" customHeight="1">
      <c r="B31" s="6" t="s">
        <v>74</v>
      </c>
      <c r="C31" s="34" t="s">
        <v>75</v>
      </c>
      <c r="D31" s="3">
        <v>53000</v>
      </c>
      <c r="E31" s="3">
        <v>33385</v>
      </c>
    </row>
    <row r="32" spans="2:5" s="52" customFormat="1" ht="12.75" hidden="1">
      <c r="B32" s="6" t="s">
        <v>76</v>
      </c>
      <c r="C32" s="34" t="s">
        <v>77</v>
      </c>
      <c r="D32" s="3">
        <v>0</v>
      </c>
      <c r="E32" s="3">
        <v>0</v>
      </c>
    </row>
    <row r="33" spans="2:5" s="52" customFormat="1" ht="12.75">
      <c r="B33" s="6" t="s">
        <v>78</v>
      </c>
      <c r="C33" s="34" t="s">
        <v>79</v>
      </c>
      <c r="D33" s="3">
        <v>5500</v>
      </c>
      <c r="E33" s="3">
        <v>2138</v>
      </c>
    </row>
    <row r="34" spans="2:5" s="52" customFormat="1" ht="14.25" customHeight="1">
      <c r="B34" s="6" t="s">
        <v>80</v>
      </c>
      <c r="C34" s="34" t="s">
        <v>81</v>
      </c>
      <c r="D34" s="3">
        <v>35759</v>
      </c>
      <c r="E34" s="3">
        <v>14489</v>
      </c>
    </row>
    <row r="35" spans="2:5" s="52" customFormat="1" ht="1.5" customHeight="1" hidden="1">
      <c r="B35" s="6" t="s">
        <v>82</v>
      </c>
      <c r="C35" s="34" t="s">
        <v>83</v>
      </c>
      <c r="D35" s="3">
        <v>0</v>
      </c>
      <c r="E35" s="3">
        <v>0</v>
      </c>
    </row>
    <row r="36" spans="2:5" s="52" customFormat="1" ht="12.75" customHeight="1">
      <c r="B36" s="6" t="s">
        <v>258</v>
      </c>
      <c r="C36" s="34">
        <v>2717</v>
      </c>
      <c r="D36" s="3"/>
      <c r="E36" s="3">
        <v>47</v>
      </c>
    </row>
    <row r="37" spans="2:5" s="52" customFormat="1" ht="12.75">
      <c r="B37" s="6" t="s">
        <v>259</v>
      </c>
      <c r="C37" s="34" t="s">
        <v>84</v>
      </c>
      <c r="D37" s="3">
        <v>300</v>
      </c>
      <c r="E37" s="3">
        <v>0</v>
      </c>
    </row>
    <row r="38" spans="2:5" s="52" customFormat="1" ht="12.75">
      <c r="B38" s="25" t="s">
        <v>85</v>
      </c>
      <c r="C38" s="19" t="s">
        <v>86</v>
      </c>
      <c r="D38" s="4">
        <v>4500</v>
      </c>
      <c r="E38" s="4">
        <v>4182</v>
      </c>
    </row>
    <row r="39" spans="2:5" s="52" customFormat="1" ht="12.75">
      <c r="B39" s="25" t="s">
        <v>87</v>
      </c>
      <c r="C39" s="19" t="s">
        <v>88</v>
      </c>
      <c r="D39" s="4">
        <v>4500</v>
      </c>
      <c r="E39" s="4">
        <v>933</v>
      </c>
    </row>
    <row r="40" spans="2:5" s="52" customFormat="1" ht="12.75">
      <c r="B40" s="25" t="s">
        <v>250</v>
      </c>
      <c r="C40" s="19" t="s">
        <v>251</v>
      </c>
      <c r="D40" s="231"/>
      <c r="E40" s="231">
        <v>-1682</v>
      </c>
    </row>
    <row r="41" spans="2:5" s="52" customFormat="1" ht="12.75">
      <c r="B41" s="25" t="s">
        <v>279</v>
      </c>
      <c r="C41" s="19" t="s">
        <v>280</v>
      </c>
      <c r="D41" s="231"/>
      <c r="E41" s="231">
        <v>1370</v>
      </c>
    </row>
    <row r="42" spans="2:5" s="52" customFormat="1" ht="12.75" customHeight="1">
      <c r="B42" s="23"/>
      <c r="C42" s="31"/>
      <c r="D42" s="46"/>
      <c r="E42" s="46"/>
    </row>
    <row r="43" spans="2:5" s="52" customFormat="1" ht="12.75">
      <c r="B43" s="32" t="s">
        <v>89</v>
      </c>
      <c r="C43" s="33" t="s">
        <v>90</v>
      </c>
      <c r="D43" s="27">
        <f>D45+D46+D44+D48+D47</f>
        <v>2206022</v>
      </c>
      <c r="E43" s="27">
        <f>E45+E46+E44+E48+E47</f>
        <v>1064771</v>
      </c>
    </row>
    <row r="44" spans="2:5" s="52" customFormat="1" ht="12.75">
      <c r="B44" s="6" t="s">
        <v>195</v>
      </c>
      <c r="C44" s="34" t="s">
        <v>91</v>
      </c>
      <c r="D44" s="3">
        <v>1535296</v>
      </c>
      <c r="E44" s="3">
        <v>843806</v>
      </c>
    </row>
    <row r="45" spans="2:5" s="52" customFormat="1" ht="12.75">
      <c r="B45" s="6" t="s">
        <v>197</v>
      </c>
      <c r="C45" s="34" t="s">
        <v>92</v>
      </c>
      <c r="D45" s="35">
        <v>374600</v>
      </c>
      <c r="E45" s="35">
        <v>182353</v>
      </c>
    </row>
    <row r="46" spans="2:5" s="52" customFormat="1" ht="12.75">
      <c r="B46" s="6" t="s">
        <v>196</v>
      </c>
      <c r="C46" s="34" t="s">
        <v>93</v>
      </c>
      <c r="D46" s="35">
        <v>167200</v>
      </c>
      <c r="E46" s="35"/>
    </row>
    <row r="47" spans="2:5" s="52" customFormat="1" ht="12.75">
      <c r="B47" s="6" t="s">
        <v>265</v>
      </c>
      <c r="C47" s="34" t="s">
        <v>266</v>
      </c>
      <c r="D47" s="35">
        <v>90314</v>
      </c>
      <c r="E47" s="35"/>
    </row>
    <row r="48" spans="2:5" s="52" customFormat="1" ht="12.75">
      <c r="B48" s="6" t="s">
        <v>260</v>
      </c>
      <c r="C48" s="34" t="s">
        <v>267</v>
      </c>
      <c r="D48" s="35">
        <v>38612</v>
      </c>
      <c r="E48" s="35">
        <v>38612</v>
      </c>
    </row>
    <row r="49" spans="2:5" s="52" customFormat="1" ht="13.5" thickBot="1">
      <c r="B49" s="151"/>
      <c r="C49" s="152"/>
      <c r="D49" s="153"/>
      <c r="E49" s="153"/>
    </row>
    <row r="50" spans="2:5" s="51" customFormat="1" ht="13.5" thickBot="1">
      <c r="B50" s="157" t="s">
        <v>186</v>
      </c>
      <c r="C50" s="158" t="s">
        <v>188</v>
      </c>
      <c r="D50" s="159">
        <f>D52+D53+D51</f>
        <v>121884</v>
      </c>
      <c r="E50" s="160">
        <f>E52+E53+E51</f>
        <v>114309</v>
      </c>
    </row>
    <row r="51" spans="2:5" s="52" customFormat="1" ht="12.75">
      <c r="B51" s="154" t="s">
        <v>187</v>
      </c>
      <c r="C51" s="155" t="s">
        <v>191</v>
      </c>
      <c r="D51" s="156">
        <v>11244</v>
      </c>
      <c r="E51" s="156">
        <v>11244</v>
      </c>
    </row>
    <row r="52" spans="2:5" s="52" customFormat="1" ht="12.75">
      <c r="B52" s="45" t="s">
        <v>190</v>
      </c>
      <c r="C52" s="42" t="s">
        <v>192</v>
      </c>
      <c r="D52" s="150"/>
      <c r="E52" s="150">
        <v>-7575</v>
      </c>
    </row>
    <row r="53" spans="2:5" s="52" customFormat="1" ht="12.75">
      <c r="B53" s="45" t="s">
        <v>189</v>
      </c>
      <c r="C53" s="42" t="s">
        <v>193</v>
      </c>
      <c r="D53" s="150">
        <v>110640</v>
      </c>
      <c r="E53" s="150">
        <v>110640</v>
      </c>
    </row>
    <row r="54" spans="2:5" s="52" customFormat="1" ht="13.5" thickBot="1">
      <c r="B54" s="151"/>
      <c r="C54" s="152"/>
      <c r="D54" s="153"/>
      <c r="E54" s="153"/>
    </row>
    <row r="55" spans="2:5" s="52" customFormat="1" ht="13.5" thickBot="1">
      <c r="B55" s="254" t="s">
        <v>281</v>
      </c>
      <c r="C55" s="158" t="s">
        <v>282</v>
      </c>
      <c r="D55" s="255"/>
      <c r="E55" s="256">
        <v>-3744</v>
      </c>
    </row>
    <row r="56" spans="2:5" s="52" customFormat="1" ht="13.5" thickBot="1">
      <c r="B56" s="252"/>
      <c r="C56" s="47"/>
      <c r="D56" s="253"/>
      <c r="E56" s="253"/>
    </row>
    <row r="57" spans="2:5" s="52" customFormat="1" ht="12.75" customHeight="1" thickBot="1">
      <c r="B57" s="164" t="s">
        <v>194</v>
      </c>
      <c r="C57" s="165" t="s">
        <v>200</v>
      </c>
      <c r="D57" s="166">
        <f>D60</f>
        <v>177362</v>
      </c>
      <c r="E57" s="167">
        <f>E60+E61+E59</f>
        <v>-88161</v>
      </c>
    </row>
    <row r="58" spans="2:5" s="52" customFormat="1" ht="13.5" customHeight="1" hidden="1">
      <c r="B58" s="32" t="s">
        <v>94</v>
      </c>
      <c r="C58" s="33" t="s">
        <v>95</v>
      </c>
      <c r="D58" s="36">
        <v>0</v>
      </c>
      <c r="E58" s="36">
        <v>0</v>
      </c>
    </row>
    <row r="59" spans="2:5" s="52" customFormat="1" ht="13.5" customHeight="1">
      <c r="B59" s="6" t="s">
        <v>252</v>
      </c>
      <c r="C59" s="34" t="s">
        <v>253</v>
      </c>
      <c r="D59" s="37">
        <v>0</v>
      </c>
      <c r="E59" s="37">
        <v>7057</v>
      </c>
    </row>
    <row r="60" spans="2:5" s="52" customFormat="1" ht="12.75">
      <c r="B60" s="130" t="s">
        <v>199</v>
      </c>
      <c r="C60" s="34">
        <v>9501</v>
      </c>
      <c r="D60" s="38">
        <v>177362</v>
      </c>
      <c r="E60" s="38">
        <v>177362</v>
      </c>
    </row>
    <row r="61" spans="2:5" s="52" customFormat="1" ht="12.75">
      <c r="B61" s="163" t="s">
        <v>198</v>
      </c>
      <c r="C61" s="34">
        <v>9507</v>
      </c>
      <c r="D61" s="162"/>
      <c r="E61" s="162">
        <v>-272580</v>
      </c>
    </row>
    <row r="62" spans="2:5" s="52" customFormat="1" ht="12.75">
      <c r="B62" s="161"/>
      <c r="C62" s="42"/>
      <c r="D62" s="162"/>
      <c r="E62" s="162"/>
    </row>
    <row r="63" spans="2:5" s="52" customFormat="1" ht="14.25" customHeight="1">
      <c r="B63" s="45"/>
      <c r="C63" s="42"/>
      <c r="D63" s="44"/>
      <c r="E63" s="44"/>
    </row>
    <row r="64" spans="2:5" s="52" customFormat="1" ht="12.75">
      <c r="B64" s="39" t="s">
        <v>201</v>
      </c>
      <c r="C64" s="40"/>
      <c r="D64" s="41">
        <f>D57+D43+D9+D50</f>
        <v>2874749</v>
      </c>
      <c r="E64" s="41">
        <f>E57+E43+E9+E50+E55</f>
        <v>1295269</v>
      </c>
    </row>
    <row r="65" spans="2:5" s="52" customFormat="1" ht="14.25" customHeight="1">
      <c r="B65" s="23"/>
      <c r="C65" s="42"/>
      <c r="D65" s="44"/>
      <c r="E65" s="44"/>
    </row>
    <row r="66" s="52" customFormat="1" ht="12.75">
      <c r="B66" s="5"/>
    </row>
    <row r="67" s="52" customFormat="1" ht="12.75">
      <c r="A67" s="5" t="s">
        <v>294</v>
      </c>
    </row>
    <row r="68" spans="1:6" s="52" customFormat="1" ht="12.75">
      <c r="A68" s="5" t="s">
        <v>109</v>
      </c>
      <c r="B68" s="53"/>
      <c r="C68" s="54"/>
      <c r="D68" s="54"/>
      <c r="E68" s="54"/>
      <c r="F68" s="54"/>
    </row>
    <row r="69" s="52" customFormat="1" ht="12.75"/>
  </sheetData>
  <sheetProtection password="B55E" sheet="1" objects="1" scenarios="1" selectLockedCells="1" selectUnlockedCells="1"/>
  <mergeCells count="4">
    <mergeCell ref="B2:F2"/>
    <mergeCell ref="B3:F3"/>
    <mergeCell ref="B4:F4"/>
    <mergeCell ref="E1:F1"/>
  </mergeCells>
  <printOptions/>
  <pageMargins left="0.44" right="0.75" top="0.51" bottom="0.21" header="0.4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pane ySplit="10" topLeftCell="BM38" activePane="bottomLeft" state="frozen"/>
      <selection pane="topLeft" activeCell="J2" sqref="J2"/>
      <selection pane="bottomLeft" activeCell="F4" sqref="F4"/>
    </sheetView>
  </sheetViews>
  <sheetFormatPr defaultColWidth="9.140625" defaultRowHeight="12.75"/>
  <cols>
    <col min="1" max="1" width="3.421875" style="0" customWidth="1"/>
    <col min="2" max="2" width="64.8515625" style="0" customWidth="1"/>
    <col min="3" max="3" width="6.140625" style="0" customWidth="1"/>
    <col min="4" max="4" width="12.28125" style="0" customWidth="1"/>
    <col min="5" max="5" width="11.8515625" style="0" customWidth="1"/>
    <col min="6" max="6" width="10.140625" style="0" bestFit="1" customWidth="1"/>
  </cols>
  <sheetData>
    <row r="1" spans="1:5" ht="12.75" customHeight="1">
      <c r="A1" s="7"/>
      <c r="B1" s="7"/>
      <c r="C1" s="268" t="s">
        <v>27</v>
      </c>
      <c r="D1" s="269"/>
      <c r="E1" s="269"/>
    </row>
    <row r="3" spans="2:4" ht="23.25">
      <c r="B3" s="272" t="s">
        <v>184</v>
      </c>
      <c r="C3" s="258"/>
      <c r="D3" s="258"/>
    </row>
    <row r="4" spans="1:6" ht="15.75" customHeight="1">
      <c r="A4" s="9"/>
      <c r="B4" s="289" t="s">
        <v>137</v>
      </c>
      <c r="C4" s="290"/>
      <c r="D4" s="290"/>
      <c r="E4" s="291"/>
      <c r="F4" s="291"/>
    </row>
    <row r="5" spans="1:6" ht="17.25" customHeight="1">
      <c r="A5" s="9"/>
      <c r="B5" s="292" t="s">
        <v>283</v>
      </c>
      <c r="C5" s="293"/>
      <c r="D5" s="293"/>
      <c r="E5" s="293"/>
      <c r="F5" s="293"/>
    </row>
    <row r="7" spans="2:5" ht="15.75">
      <c r="B7" s="10"/>
      <c r="C7" s="11"/>
      <c r="D7" s="270" t="s">
        <v>28</v>
      </c>
      <c r="E7" s="270" t="s">
        <v>28</v>
      </c>
    </row>
    <row r="8" spans="2:5" ht="12.75">
      <c r="B8" s="12" t="s">
        <v>29</v>
      </c>
      <c r="C8" s="13"/>
      <c r="D8" s="271"/>
      <c r="E8" s="271"/>
    </row>
    <row r="9" spans="2:5" ht="25.5">
      <c r="B9" s="14" t="s">
        <v>111</v>
      </c>
      <c r="C9" s="59" t="s">
        <v>11</v>
      </c>
      <c r="D9" s="19" t="s">
        <v>300</v>
      </c>
      <c r="E9" s="57" t="s">
        <v>185</v>
      </c>
    </row>
    <row r="10" spans="2:5" ht="13.5" thickBot="1">
      <c r="B10" s="50">
        <v>1</v>
      </c>
      <c r="C10" s="58">
        <v>2</v>
      </c>
      <c r="D10" s="49">
        <v>3</v>
      </c>
      <c r="E10" s="49">
        <v>3</v>
      </c>
    </row>
    <row r="11" spans="2:5" s="122" customFormat="1" ht="13.5" thickBot="1">
      <c r="B11" s="123" t="s">
        <v>21</v>
      </c>
      <c r="C11" s="124" t="s">
        <v>11</v>
      </c>
      <c r="D11" s="235">
        <f>D13+D14+D12</f>
        <v>661365</v>
      </c>
      <c r="E11" s="235">
        <f>E13+E14+E12</f>
        <v>309880</v>
      </c>
    </row>
    <row r="12" spans="2:5" s="122" customFormat="1" ht="12.75">
      <c r="B12" s="245" t="s">
        <v>264</v>
      </c>
      <c r="C12" s="59"/>
      <c r="D12" s="242">
        <v>9999</v>
      </c>
      <c r="E12" s="242">
        <v>9999</v>
      </c>
    </row>
    <row r="13" spans="1:5" s="54" customFormat="1" ht="12.75">
      <c r="A13" s="8"/>
      <c r="B13" s="106" t="s">
        <v>12</v>
      </c>
      <c r="C13" s="107"/>
      <c r="D13" s="240">
        <v>603766</v>
      </c>
      <c r="E13" s="240">
        <v>281478</v>
      </c>
    </row>
    <row r="14" spans="1:5" s="52" customFormat="1" ht="13.5" thickBot="1">
      <c r="A14" s="54"/>
      <c r="B14" s="108" t="s">
        <v>105</v>
      </c>
      <c r="C14" s="109"/>
      <c r="D14" s="243">
        <v>47600</v>
      </c>
      <c r="E14" s="243">
        <v>18403</v>
      </c>
    </row>
    <row r="15" spans="2:5" s="122" customFormat="1" ht="13.5" thickBot="1">
      <c r="B15" s="126" t="s">
        <v>22</v>
      </c>
      <c r="C15" s="124" t="s">
        <v>11</v>
      </c>
      <c r="D15" s="235">
        <f>D16+D17+D19+D18</f>
        <v>172066</v>
      </c>
      <c r="E15" s="235">
        <f>E16+E17+E19</f>
        <v>29637</v>
      </c>
    </row>
    <row r="16" spans="2:5" s="52" customFormat="1" ht="12.75">
      <c r="B16" s="106" t="s">
        <v>165</v>
      </c>
      <c r="C16" s="107"/>
      <c r="D16" s="240">
        <v>60467</v>
      </c>
      <c r="E16" s="240">
        <v>24135</v>
      </c>
    </row>
    <row r="17" spans="2:5" s="52" customFormat="1" ht="12.75">
      <c r="B17" s="108" t="s">
        <v>106</v>
      </c>
      <c r="C17" s="110"/>
      <c r="D17" s="243">
        <v>18399</v>
      </c>
      <c r="E17" s="243">
        <v>5502</v>
      </c>
    </row>
    <row r="18" spans="2:5" s="52" customFormat="1" ht="12.75">
      <c r="B18" s="108" t="s">
        <v>268</v>
      </c>
      <c r="C18" s="109"/>
      <c r="D18" s="243">
        <v>90314</v>
      </c>
      <c r="E18" s="243"/>
    </row>
    <row r="19" spans="2:5" s="52" customFormat="1" ht="13.5" thickBot="1">
      <c r="B19" s="108" t="s">
        <v>23</v>
      </c>
      <c r="C19" s="109"/>
      <c r="D19" s="243">
        <v>2886</v>
      </c>
      <c r="E19" s="243"/>
    </row>
    <row r="20" spans="2:6" s="122" customFormat="1" ht="13.5" thickBot="1">
      <c r="B20" s="123" t="s">
        <v>24</v>
      </c>
      <c r="C20" s="124" t="s">
        <v>11</v>
      </c>
      <c r="D20" s="235">
        <f>D21+D22+D23</f>
        <v>1220901</v>
      </c>
      <c r="E20" s="235">
        <f>E21+E22+E23</f>
        <v>547429</v>
      </c>
      <c r="F20" s="125"/>
    </row>
    <row r="21" spans="2:6" s="52" customFormat="1" ht="12.75">
      <c r="B21" s="111" t="s">
        <v>25</v>
      </c>
      <c r="C21" s="112"/>
      <c r="D21" s="236">
        <v>381731</v>
      </c>
      <c r="E21" s="236">
        <v>160388</v>
      </c>
      <c r="F21" s="113"/>
    </row>
    <row r="22" spans="2:6" s="52" customFormat="1" ht="12.75">
      <c r="B22" s="114" t="s">
        <v>142</v>
      </c>
      <c r="C22" s="115"/>
      <c r="D22" s="236">
        <v>778506</v>
      </c>
      <c r="E22" s="236">
        <v>363820</v>
      </c>
      <c r="F22" s="113"/>
    </row>
    <row r="23" spans="2:6" s="52" customFormat="1" ht="13.5" thickBot="1">
      <c r="B23" s="114" t="s">
        <v>98</v>
      </c>
      <c r="C23" s="116"/>
      <c r="D23" s="236">
        <v>60664</v>
      </c>
      <c r="E23" s="236">
        <v>23221</v>
      </c>
      <c r="F23" s="113"/>
    </row>
    <row r="24" spans="2:6" s="122" customFormat="1" ht="13.5" thickBot="1">
      <c r="B24" s="123" t="s">
        <v>13</v>
      </c>
      <c r="C24" s="124" t="s">
        <v>11</v>
      </c>
      <c r="D24" s="235">
        <f>D25+D26</f>
        <v>39475</v>
      </c>
      <c r="E24" s="235">
        <f>E25+E26</f>
        <v>14093</v>
      </c>
      <c r="F24" s="125"/>
    </row>
    <row r="25" spans="2:6" s="52" customFormat="1" ht="12.75">
      <c r="B25" s="111" t="s">
        <v>99</v>
      </c>
      <c r="C25" s="107"/>
      <c r="D25" s="236">
        <v>9670</v>
      </c>
      <c r="E25" s="236">
        <v>3777</v>
      </c>
      <c r="F25" s="113"/>
    </row>
    <row r="26" spans="2:6" s="52" customFormat="1" ht="13.5" thickBot="1">
      <c r="B26" s="114" t="s">
        <v>97</v>
      </c>
      <c r="C26" s="116"/>
      <c r="D26" s="236">
        <v>29805</v>
      </c>
      <c r="E26" s="236">
        <v>10316</v>
      </c>
      <c r="F26" s="113"/>
    </row>
    <row r="27" spans="2:6" s="122" customFormat="1" ht="13.5" thickBot="1">
      <c r="B27" s="123" t="s">
        <v>14</v>
      </c>
      <c r="C27" s="121" t="s">
        <v>11</v>
      </c>
      <c r="D27" s="235">
        <f>D28+D29+D30+D31</f>
        <v>293384</v>
      </c>
      <c r="E27" s="235">
        <f>E28+E29+E30+E31</f>
        <v>199877</v>
      </c>
      <c r="F27" s="125"/>
    </row>
    <row r="28" spans="2:6" s="52" customFormat="1" ht="12.75">
      <c r="B28" s="111" t="s">
        <v>100</v>
      </c>
      <c r="C28" s="117"/>
      <c r="D28" s="236">
        <v>141135</v>
      </c>
      <c r="E28" s="236">
        <v>67564</v>
      </c>
      <c r="F28" s="113"/>
    </row>
    <row r="29" spans="2:6" s="52" customFormat="1" ht="12.75">
      <c r="B29" s="114" t="s">
        <v>101</v>
      </c>
      <c r="C29" s="115"/>
      <c r="D29" s="236">
        <v>10578</v>
      </c>
      <c r="E29" s="236">
        <v>5214</v>
      </c>
      <c r="F29" s="113"/>
    </row>
    <row r="30" spans="2:6" s="52" customFormat="1" ht="12.75">
      <c r="B30" s="114" t="s">
        <v>102</v>
      </c>
      <c r="C30" s="115"/>
      <c r="D30" s="236">
        <v>137128</v>
      </c>
      <c r="E30" s="236">
        <v>123879</v>
      </c>
      <c r="F30" s="113"/>
    </row>
    <row r="31" spans="2:6" s="52" customFormat="1" ht="13.5" thickBot="1">
      <c r="B31" s="114" t="s">
        <v>110</v>
      </c>
      <c r="C31" s="116"/>
      <c r="D31" s="237">
        <v>4543</v>
      </c>
      <c r="E31" s="236">
        <v>3220</v>
      </c>
      <c r="F31" s="113"/>
    </row>
    <row r="32" spans="2:6" s="122" customFormat="1" ht="13.5" thickBot="1">
      <c r="B32" s="123" t="s">
        <v>15</v>
      </c>
      <c r="C32" s="124" t="s">
        <v>11</v>
      </c>
      <c r="D32" s="235">
        <f>D33+D34+D35+D36</f>
        <v>126684</v>
      </c>
      <c r="E32" s="235">
        <f>E33+E34+E35+E36</f>
        <v>85130</v>
      </c>
      <c r="F32" s="125"/>
    </row>
    <row r="33" spans="2:6" s="52" customFormat="1" ht="12.75">
      <c r="B33" s="111" t="s">
        <v>103</v>
      </c>
      <c r="C33" s="107"/>
      <c r="D33" s="236">
        <v>2200</v>
      </c>
      <c r="E33" s="236">
        <v>1235</v>
      </c>
      <c r="F33" s="113"/>
    </row>
    <row r="34" spans="2:6" s="52" customFormat="1" ht="12.75">
      <c r="B34" s="114" t="s">
        <v>16</v>
      </c>
      <c r="C34" s="115"/>
      <c r="D34" s="236">
        <v>38300</v>
      </c>
      <c r="E34" s="236">
        <v>20964</v>
      </c>
      <c r="F34" s="113"/>
    </row>
    <row r="35" spans="2:6" s="52" customFormat="1" ht="12.75">
      <c r="B35" s="114" t="s">
        <v>17</v>
      </c>
      <c r="C35" s="115"/>
      <c r="D35" s="236">
        <v>4900</v>
      </c>
      <c r="E35" s="236">
        <v>2403</v>
      </c>
      <c r="F35" s="113"/>
    </row>
    <row r="36" spans="2:6" s="52" customFormat="1" ht="13.5" thickBot="1">
      <c r="B36" s="114" t="s">
        <v>104</v>
      </c>
      <c r="C36" s="116"/>
      <c r="D36" s="236">
        <v>81284</v>
      </c>
      <c r="E36" s="236">
        <v>60528</v>
      </c>
      <c r="F36" s="113"/>
    </row>
    <row r="37" spans="2:6" s="122" customFormat="1" ht="13.5" thickBot="1">
      <c r="B37" s="123" t="s">
        <v>18</v>
      </c>
      <c r="C37" s="124" t="s">
        <v>11</v>
      </c>
      <c r="D37" s="238">
        <f>D38+D39+D40</f>
        <v>98000</v>
      </c>
      <c r="E37" s="238">
        <f>E38+E39+E40</f>
        <v>43887</v>
      </c>
      <c r="F37" s="125"/>
    </row>
    <row r="38" spans="2:6" s="52" customFormat="1" ht="12.75">
      <c r="B38" s="111" t="s">
        <v>284</v>
      </c>
      <c r="C38" s="112"/>
      <c r="D38" s="237">
        <v>3200</v>
      </c>
      <c r="E38" s="237">
        <v>3709</v>
      </c>
      <c r="F38" s="113"/>
    </row>
    <row r="39" spans="2:6" s="52" customFormat="1" ht="12.75">
      <c r="B39" s="114" t="s">
        <v>19</v>
      </c>
      <c r="C39" s="115"/>
      <c r="D39" s="236">
        <v>76800</v>
      </c>
      <c r="E39" s="236">
        <v>38548</v>
      </c>
      <c r="F39" s="113"/>
    </row>
    <row r="40" spans="2:6" s="52" customFormat="1" ht="13.5" thickBot="1">
      <c r="B40" s="114" t="s">
        <v>20</v>
      </c>
      <c r="C40" s="116"/>
      <c r="D40" s="239">
        <v>18000</v>
      </c>
      <c r="E40" s="239">
        <v>1630</v>
      </c>
      <c r="F40" s="113"/>
    </row>
    <row r="41" spans="2:6" s="122" customFormat="1" ht="13.5" thickBot="1">
      <c r="B41" s="123" t="s">
        <v>6</v>
      </c>
      <c r="C41" s="124" t="s">
        <v>11</v>
      </c>
      <c r="D41" s="235">
        <f>D42+D43+D44+D45+D46</f>
        <v>247613</v>
      </c>
      <c r="E41" s="235">
        <f>E42+E43+E44+E45+E46</f>
        <v>58918</v>
      </c>
      <c r="F41" s="125"/>
    </row>
    <row r="42" spans="2:6" s="52" customFormat="1" ht="12.75">
      <c r="B42" s="111" t="s">
        <v>7</v>
      </c>
      <c r="C42" s="112"/>
      <c r="D42" s="236">
        <v>115175</v>
      </c>
      <c r="E42" s="236">
        <v>6349</v>
      </c>
      <c r="F42" s="113"/>
    </row>
    <row r="43" spans="2:6" s="52" customFormat="1" ht="12.75">
      <c r="B43" s="114" t="s">
        <v>107</v>
      </c>
      <c r="C43" s="110"/>
      <c r="D43" s="236">
        <v>37719</v>
      </c>
      <c r="E43" s="236">
        <v>17388</v>
      </c>
      <c r="F43" s="113"/>
    </row>
    <row r="44" spans="2:6" s="52" customFormat="1" ht="12.75">
      <c r="B44" s="114" t="s">
        <v>8</v>
      </c>
      <c r="C44" s="110"/>
      <c r="D44" s="236">
        <v>5515</v>
      </c>
      <c r="E44" s="236">
        <v>271</v>
      </c>
      <c r="F44" s="113"/>
    </row>
    <row r="45" spans="2:6" s="52" customFormat="1" ht="12.75">
      <c r="B45" s="114" t="s">
        <v>31</v>
      </c>
      <c r="C45" s="110"/>
      <c r="D45" s="236">
        <v>2000</v>
      </c>
      <c r="E45" s="236"/>
      <c r="F45" s="113"/>
    </row>
    <row r="46" spans="2:6" s="52" customFormat="1" ht="13.5" thickBot="1">
      <c r="B46" s="118" t="s">
        <v>108</v>
      </c>
      <c r="C46" s="109"/>
      <c r="D46" s="240">
        <v>87204</v>
      </c>
      <c r="E46" s="240">
        <v>34910</v>
      </c>
      <c r="F46" s="113"/>
    </row>
    <row r="47" spans="2:6" s="122" customFormat="1" ht="13.5" thickBot="1">
      <c r="B47" s="123" t="s">
        <v>10</v>
      </c>
      <c r="C47" s="124" t="s">
        <v>11</v>
      </c>
      <c r="D47" s="241">
        <f>D48</f>
        <v>15261</v>
      </c>
      <c r="E47" s="241">
        <f>E48</f>
        <v>6418</v>
      </c>
      <c r="F47" s="125"/>
    </row>
    <row r="48" spans="2:6" s="52" customFormat="1" ht="13.5" thickBot="1">
      <c r="B48" s="111" t="s">
        <v>9</v>
      </c>
      <c r="C48" s="119"/>
      <c r="D48" s="242">
        <v>15261</v>
      </c>
      <c r="E48" s="242">
        <v>6418</v>
      </c>
      <c r="F48" s="113"/>
    </row>
    <row r="49" spans="2:5" s="122" customFormat="1" ht="16.5" thickBot="1">
      <c r="B49" s="120" t="s">
        <v>30</v>
      </c>
      <c r="C49" s="121" t="s">
        <v>11</v>
      </c>
      <c r="D49" s="235">
        <f>D11+D15+D20+D24+D27+D32+D37+D41+D47</f>
        <v>2874749</v>
      </c>
      <c r="E49" s="235">
        <f>E11+E15+E20+E24+E27+E32+E37+E41+E47</f>
        <v>1295269</v>
      </c>
    </row>
    <row r="50" spans="2:5" s="89" customFormat="1" ht="15.75">
      <c r="B50" s="87"/>
      <c r="C50" s="88"/>
      <c r="D50" s="244"/>
      <c r="E50" s="244"/>
    </row>
    <row r="51" spans="1:2" ht="13.5">
      <c r="A51" s="1" t="s">
        <v>139</v>
      </c>
      <c r="B51" s="1" t="s">
        <v>298</v>
      </c>
    </row>
    <row r="52" spans="1:2" ht="13.5">
      <c r="A52" s="1" t="s">
        <v>140</v>
      </c>
      <c r="B52" s="1" t="s">
        <v>299</v>
      </c>
    </row>
    <row r="53" spans="2:5" s="89" customFormat="1" ht="12.75">
      <c r="B53" s="84"/>
      <c r="C53" s="56"/>
      <c r="D53" s="55"/>
      <c r="E53" s="55"/>
    </row>
    <row r="54" spans="2:5" s="89" customFormat="1" ht="12.75">
      <c r="B54" s="84"/>
      <c r="C54" s="56"/>
      <c r="D54" s="55"/>
      <c r="E54" s="55"/>
    </row>
    <row r="55" spans="2:5" s="89" customFormat="1" ht="12.75">
      <c r="B55" s="84"/>
      <c r="C55" s="56"/>
      <c r="D55" s="55"/>
      <c r="E55" s="55"/>
    </row>
    <row r="56" spans="2:5" s="89" customFormat="1" ht="12.75">
      <c r="B56" s="84"/>
      <c r="C56" s="56"/>
      <c r="D56" s="55"/>
      <c r="E56" s="55"/>
    </row>
    <row r="57" spans="2:5" s="89" customFormat="1" ht="12.75">
      <c r="B57" s="84"/>
      <c r="C57" s="56"/>
      <c r="D57" s="55"/>
      <c r="E57" s="55"/>
    </row>
    <row r="58" spans="2:5" s="89" customFormat="1" ht="12.75">
      <c r="B58" s="84"/>
      <c r="C58" s="56"/>
      <c r="D58" s="55"/>
      <c r="E58" s="55"/>
    </row>
    <row r="59" spans="2:5" s="89" customFormat="1" ht="12.75">
      <c r="B59" s="85"/>
      <c r="C59" s="86"/>
      <c r="D59" s="55"/>
      <c r="E59" s="55"/>
    </row>
    <row r="60" spans="2:5" s="89" customFormat="1" ht="12.75">
      <c r="B60" s="85"/>
      <c r="C60" s="86"/>
      <c r="D60" s="55"/>
      <c r="E60" s="55"/>
    </row>
    <row r="61" spans="2:5" s="89" customFormat="1" ht="12.75">
      <c r="B61" s="84"/>
      <c r="C61" s="56"/>
      <c r="D61" s="55"/>
      <c r="E61" s="55"/>
    </row>
    <row r="62" spans="2:5" s="90" customFormat="1" ht="12.75">
      <c r="B62" s="85"/>
      <c r="C62" s="86"/>
      <c r="D62" s="55"/>
      <c r="E62" s="55"/>
    </row>
    <row r="63" spans="2:5" s="89" customFormat="1" ht="12.75">
      <c r="B63" s="91"/>
      <c r="C63" s="86"/>
      <c r="D63" s="55"/>
      <c r="E63" s="55"/>
    </row>
    <row r="64" spans="2:5" s="89" customFormat="1" ht="12.75">
      <c r="B64" s="92"/>
      <c r="D64" s="93"/>
      <c r="E64" s="93"/>
    </row>
    <row r="65" spans="2:5" s="89" customFormat="1" ht="12.75">
      <c r="B65" s="92"/>
      <c r="D65" s="93"/>
      <c r="E65" s="93"/>
    </row>
    <row r="70" spans="4:6" ht="12.75">
      <c r="D70" s="7"/>
      <c r="E70" s="7"/>
      <c r="F70" s="7"/>
    </row>
    <row r="71" ht="12.75">
      <c r="B71" s="2"/>
    </row>
  </sheetData>
  <sheetProtection password="B55E" sheet="1" objects="1" scenarios="1" selectLockedCells="1" selectUnlockedCells="1"/>
  <mergeCells count="6">
    <mergeCell ref="D7:D8"/>
    <mergeCell ref="C1:E1"/>
    <mergeCell ref="B3:D3"/>
    <mergeCell ref="B4:D4"/>
    <mergeCell ref="E7:E8"/>
    <mergeCell ref="B5:F5"/>
  </mergeCells>
  <printOptions/>
  <pageMargins left="0.2" right="0.21" top="0.38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Z60"/>
  <sheetViews>
    <sheetView workbookViewId="0" topLeftCell="A1">
      <selection activeCell="E4" sqref="E4"/>
    </sheetView>
  </sheetViews>
  <sheetFormatPr defaultColWidth="9.140625" defaultRowHeight="12.75"/>
  <cols>
    <col min="1" max="1" width="9.7109375" style="52" customWidth="1"/>
    <col min="2" max="2" width="65.28125" style="52" customWidth="1"/>
    <col min="3" max="3" width="10.28125" style="52" customWidth="1"/>
    <col min="4" max="4" width="10.140625" style="52" customWidth="1"/>
    <col min="5" max="16384" width="9.140625" style="52" customWidth="1"/>
  </cols>
  <sheetData>
    <row r="1" spans="1:4" s="54" customFormat="1" ht="12.75">
      <c r="A1" s="8"/>
      <c r="B1" s="8"/>
      <c r="C1" s="259" t="s">
        <v>141</v>
      </c>
      <c r="D1" s="273"/>
    </row>
    <row r="2" spans="3:4" s="54" customFormat="1" ht="12.75">
      <c r="C2" s="94"/>
      <c r="D2" s="94"/>
    </row>
    <row r="3" spans="2:4" s="54" customFormat="1" ht="23.25">
      <c r="B3" s="272" t="s">
        <v>184</v>
      </c>
      <c r="C3" s="258"/>
      <c r="D3" s="258"/>
    </row>
    <row r="4" spans="1:4" s="54" customFormat="1" ht="15.75" customHeight="1">
      <c r="A4" s="9"/>
      <c r="B4" s="289" t="s">
        <v>138</v>
      </c>
      <c r="C4" s="290"/>
      <c r="D4" s="290"/>
    </row>
    <row r="5" spans="1:4" s="54" customFormat="1" ht="18" customHeight="1">
      <c r="A5" s="9"/>
      <c r="B5" s="292" t="s">
        <v>283</v>
      </c>
      <c r="C5" s="293"/>
      <c r="D5" s="293"/>
    </row>
    <row r="6" spans="1:4" ht="13.5" thickBot="1">
      <c r="A6" s="54"/>
      <c r="B6" s="54"/>
      <c r="C6" s="54"/>
      <c r="D6" s="54"/>
    </row>
    <row r="7" spans="1:208" s="98" customFormat="1" ht="15" customHeight="1">
      <c r="A7" s="78" t="s">
        <v>113</v>
      </c>
      <c r="B7" s="82" t="s">
        <v>29</v>
      </c>
      <c r="C7" s="295" t="s">
        <v>296</v>
      </c>
      <c r="D7" s="168" t="s">
        <v>185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</row>
    <row r="8" spans="1:208" s="98" customFormat="1" ht="13.5" thickBot="1">
      <c r="A8" s="79" t="s">
        <v>114</v>
      </c>
      <c r="B8" s="83" t="s">
        <v>112</v>
      </c>
      <c r="C8" s="294"/>
      <c r="D8" s="95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</row>
    <row r="9" spans="1:208" s="98" customFormat="1" ht="13.5" thickBot="1">
      <c r="A9" s="61"/>
      <c r="B9" s="97">
        <v>1</v>
      </c>
      <c r="C9" s="62">
        <v>2</v>
      </c>
      <c r="D9" s="62">
        <v>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</row>
    <row r="10" spans="1:208" s="51" customFormat="1" ht="13.5" thickBot="1">
      <c r="A10" s="274" t="s">
        <v>115</v>
      </c>
      <c r="B10" s="275"/>
      <c r="C10" s="63">
        <f>C11+C12</f>
        <v>1139957</v>
      </c>
      <c r="D10" s="63">
        <f>D11+D12</f>
        <v>505287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</row>
    <row r="11" spans="1:208" s="98" customFormat="1" ht="12.75">
      <c r="A11" s="99">
        <v>101</v>
      </c>
      <c r="B11" s="65" t="s">
        <v>144</v>
      </c>
      <c r="C11" s="66">
        <v>1114787</v>
      </c>
      <c r="D11" s="66">
        <v>495106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</row>
    <row r="12" spans="1:208" s="98" customFormat="1" ht="13.5" thickBot="1">
      <c r="A12" s="99">
        <v>102</v>
      </c>
      <c r="B12" s="65" t="s">
        <v>145</v>
      </c>
      <c r="C12" s="66">
        <v>25170</v>
      </c>
      <c r="D12" s="66">
        <v>10181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</row>
    <row r="13" spans="1:208" s="51" customFormat="1" ht="13.5" thickBot="1">
      <c r="A13" s="276" t="s">
        <v>116</v>
      </c>
      <c r="B13" s="277"/>
      <c r="C13" s="68">
        <f>C14+C15+C16+C17+C18</f>
        <v>345225</v>
      </c>
      <c r="D13" s="68">
        <f>D14+D15+D16+D17+D18</f>
        <v>183928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</row>
    <row r="14" spans="1:208" s="98" customFormat="1" ht="12.75">
      <c r="A14" s="99">
        <v>201</v>
      </c>
      <c r="B14" s="65" t="s">
        <v>146</v>
      </c>
      <c r="C14" s="66">
        <v>174218</v>
      </c>
      <c r="D14" s="66">
        <v>127709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</row>
    <row r="15" spans="1:208" s="98" customFormat="1" ht="12.75">
      <c r="A15" s="99">
        <v>202</v>
      </c>
      <c r="B15" s="69" t="s">
        <v>147</v>
      </c>
      <c r="C15" s="66">
        <v>38480</v>
      </c>
      <c r="D15" s="66">
        <v>14920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</row>
    <row r="16" spans="1:208" s="98" customFormat="1" ht="25.5">
      <c r="A16" s="99">
        <v>205</v>
      </c>
      <c r="B16" s="69" t="s">
        <v>148</v>
      </c>
      <c r="C16" s="66">
        <v>53838</v>
      </c>
      <c r="D16" s="66">
        <v>15367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</row>
    <row r="17" spans="1:208" s="98" customFormat="1" ht="12.75">
      <c r="A17" s="99">
        <v>208</v>
      </c>
      <c r="B17" s="65" t="s">
        <v>149</v>
      </c>
      <c r="C17" s="66">
        <v>26031</v>
      </c>
      <c r="D17" s="66">
        <v>1438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</row>
    <row r="18" spans="1:208" s="98" customFormat="1" ht="13.5" thickBot="1">
      <c r="A18" s="99">
        <v>209</v>
      </c>
      <c r="B18" s="69" t="s">
        <v>150</v>
      </c>
      <c r="C18" s="66">
        <v>52658</v>
      </c>
      <c r="D18" s="66">
        <v>24494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</row>
    <row r="19" spans="1:208" s="51" customFormat="1" ht="13.5" thickBot="1">
      <c r="A19" s="276" t="s">
        <v>117</v>
      </c>
      <c r="B19" s="278"/>
      <c r="C19" s="68">
        <f>C20+C21+C22+C23</f>
        <v>287925</v>
      </c>
      <c r="D19" s="68">
        <f>D20+D21+D22+D23</f>
        <v>123599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</row>
    <row r="20" spans="1:208" s="98" customFormat="1" ht="25.5">
      <c r="A20" s="100">
        <v>551</v>
      </c>
      <c r="B20" s="70" t="s">
        <v>151</v>
      </c>
      <c r="C20" s="66">
        <v>166194</v>
      </c>
      <c r="D20" s="66">
        <v>70139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</row>
    <row r="21" spans="1:208" s="98" customFormat="1" ht="12.75">
      <c r="A21" s="100">
        <v>552</v>
      </c>
      <c r="B21" s="70" t="s">
        <v>152</v>
      </c>
      <c r="C21" s="66">
        <v>23097</v>
      </c>
      <c r="D21" s="66">
        <v>8333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</row>
    <row r="22" spans="1:208" s="98" customFormat="1" ht="12.75">
      <c r="A22" s="100">
        <v>560</v>
      </c>
      <c r="B22" s="70" t="s">
        <v>153</v>
      </c>
      <c r="C22" s="66">
        <v>68414</v>
      </c>
      <c r="D22" s="66">
        <v>31665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</row>
    <row r="23" spans="1:208" s="98" customFormat="1" ht="13.5" thickBot="1">
      <c r="A23" s="100">
        <v>580</v>
      </c>
      <c r="B23" s="70" t="s">
        <v>154</v>
      </c>
      <c r="C23" s="66">
        <v>30220</v>
      </c>
      <c r="D23" s="66">
        <v>13462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</row>
    <row r="24" spans="1:208" s="51" customFormat="1" ht="13.5" thickBot="1">
      <c r="A24" s="276" t="s">
        <v>118</v>
      </c>
      <c r="B24" s="277"/>
      <c r="C24" s="68">
        <f>C25+C26+C27+C29+C30+C31+C32+C33+C34+C36+C37+C38+C28</f>
        <v>779478</v>
      </c>
      <c r="D24" s="68">
        <f>D25+D26+D27+D29+D30+D31+D32+D33+D34+D36+D37+D38+D28+D35+D39</f>
        <v>422175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</row>
    <row r="25" spans="1:208" s="98" customFormat="1" ht="12.75">
      <c r="A25" s="101">
        <v>1011</v>
      </c>
      <c r="B25" s="80" t="s">
        <v>119</v>
      </c>
      <c r="C25" s="67">
        <v>155057</v>
      </c>
      <c r="D25" s="67">
        <v>71549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</row>
    <row r="26" spans="1:208" s="98" customFormat="1" ht="12.75">
      <c r="A26" s="99">
        <v>1012</v>
      </c>
      <c r="B26" s="69" t="s">
        <v>120</v>
      </c>
      <c r="C26" s="67">
        <v>776</v>
      </c>
      <c r="D26" s="67">
        <v>193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</row>
    <row r="27" spans="1:208" s="98" customFormat="1" ht="12.75">
      <c r="A27" s="99">
        <v>1013</v>
      </c>
      <c r="B27" s="69" t="s">
        <v>121</v>
      </c>
      <c r="C27" s="67">
        <v>11000</v>
      </c>
      <c r="D27" s="67">
        <v>28470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</row>
    <row r="28" spans="1:208" s="98" customFormat="1" ht="12.75">
      <c r="A28" s="99">
        <v>1014</v>
      </c>
      <c r="B28" s="69" t="s">
        <v>255</v>
      </c>
      <c r="C28" s="67">
        <v>25942</v>
      </c>
      <c r="D28" s="67">
        <v>12270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</row>
    <row r="29" spans="1:208" s="98" customFormat="1" ht="12.75">
      <c r="A29" s="99">
        <v>1015</v>
      </c>
      <c r="B29" s="69" t="s">
        <v>122</v>
      </c>
      <c r="C29" s="67">
        <v>83300</v>
      </c>
      <c r="D29" s="232">
        <v>48603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</row>
    <row r="30" spans="1:208" s="98" customFormat="1" ht="12.75">
      <c r="A30" s="99">
        <v>1016</v>
      </c>
      <c r="B30" s="69" t="s">
        <v>123</v>
      </c>
      <c r="C30" s="67">
        <v>270152</v>
      </c>
      <c r="D30" s="67">
        <v>149863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</row>
    <row r="31" spans="1:208" s="98" customFormat="1" ht="12.75">
      <c r="A31" s="99">
        <v>1020</v>
      </c>
      <c r="B31" s="65" t="s">
        <v>155</v>
      </c>
      <c r="C31" s="67">
        <v>107088</v>
      </c>
      <c r="D31" s="67">
        <v>79930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</row>
    <row r="32" spans="1:208" s="98" customFormat="1" ht="12.75">
      <c r="A32" s="99">
        <v>1030</v>
      </c>
      <c r="B32" s="69" t="s">
        <v>124</v>
      </c>
      <c r="C32" s="67">
        <v>105614</v>
      </c>
      <c r="D32" s="67">
        <v>14260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</row>
    <row r="33" spans="1:208" s="98" customFormat="1" ht="12.75">
      <c r="A33" s="99">
        <v>1051</v>
      </c>
      <c r="B33" s="69" t="s">
        <v>156</v>
      </c>
      <c r="C33" s="67">
        <v>6570</v>
      </c>
      <c r="D33" s="67">
        <v>5892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</row>
    <row r="34" spans="1:208" s="98" customFormat="1" ht="12.75">
      <c r="A34" s="99">
        <v>1062</v>
      </c>
      <c r="B34" s="65" t="s">
        <v>157</v>
      </c>
      <c r="C34" s="67">
        <v>6815</v>
      </c>
      <c r="D34" s="67">
        <v>1236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</row>
    <row r="35" spans="1:208" s="98" customFormat="1" ht="12.75">
      <c r="A35" s="99">
        <v>1063</v>
      </c>
      <c r="B35" s="65" t="s">
        <v>262</v>
      </c>
      <c r="C35" s="67"/>
      <c r="D35" s="67">
        <v>689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</row>
    <row r="36" spans="1:208" s="98" customFormat="1" ht="12.75">
      <c r="A36" s="99">
        <v>1092</v>
      </c>
      <c r="B36" s="69" t="s">
        <v>125</v>
      </c>
      <c r="C36" s="67">
        <v>200</v>
      </c>
      <c r="D36" s="67">
        <v>3423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</row>
    <row r="37" spans="1:208" s="98" customFormat="1" ht="13.5" thickBot="1">
      <c r="A37" s="102">
        <v>1098</v>
      </c>
      <c r="B37" s="81" t="s">
        <v>126</v>
      </c>
      <c r="C37" s="67">
        <v>5386</v>
      </c>
      <c r="D37" s="67">
        <v>1800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</row>
    <row r="38" spans="1:208" s="98" customFormat="1" ht="13.5" thickBot="1">
      <c r="A38" s="169" t="s">
        <v>254</v>
      </c>
      <c r="B38" s="81" t="s">
        <v>202</v>
      </c>
      <c r="C38" s="67">
        <v>1578</v>
      </c>
      <c r="D38" s="67">
        <v>3958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</row>
    <row r="39" spans="1:208" s="98" customFormat="1" ht="13.5" thickBot="1">
      <c r="A39" s="169" t="s">
        <v>269</v>
      </c>
      <c r="B39" s="81" t="s">
        <v>270</v>
      </c>
      <c r="C39" s="67"/>
      <c r="D39" s="67">
        <v>39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</row>
    <row r="40" spans="1:208" s="51" customFormat="1" ht="13.5" thickBot="1">
      <c r="A40" s="279" t="s">
        <v>127</v>
      </c>
      <c r="B40" s="280"/>
      <c r="C40" s="68">
        <f>C41</f>
        <v>15261</v>
      </c>
      <c r="D40" s="68">
        <f>D41</f>
        <v>6418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</row>
    <row r="41" spans="1:208" s="98" customFormat="1" ht="13.5" thickBot="1">
      <c r="A41" s="99">
        <v>2224</v>
      </c>
      <c r="B41" s="65" t="s">
        <v>158</v>
      </c>
      <c r="C41" s="66">
        <v>15261</v>
      </c>
      <c r="D41" s="66">
        <v>6418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</row>
    <row r="42" spans="1:208" s="51" customFormat="1" ht="13.5" thickBot="1">
      <c r="A42" s="279" t="s">
        <v>128</v>
      </c>
      <c r="B42" s="280"/>
      <c r="C42" s="68">
        <v>6873</v>
      </c>
      <c r="D42" s="68">
        <v>3595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</row>
    <row r="43" spans="1:208" s="51" customFormat="1" ht="13.5" thickBot="1">
      <c r="A43" s="279" t="s">
        <v>129</v>
      </c>
      <c r="B43" s="280"/>
      <c r="C43" s="68">
        <f>C44+C45</f>
        <v>15203</v>
      </c>
      <c r="D43" s="68">
        <f>D44+D45</f>
        <v>6050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</row>
    <row r="44" spans="1:208" s="98" customFormat="1" ht="12.75">
      <c r="A44" s="99">
        <v>4214</v>
      </c>
      <c r="B44" s="65" t="s">
        <v>163</v>
      </c>
      <c r="C44" s="66">
        <v>11000</v>
      </c>
      <c r="D44" s="66">
        <v>2590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</row>
    <row r="45" spans="1:208" s="98" customFormat="1" ht="13.5" thickBot="1">
      <c r="A45" s="170" t="s">
        <v>203</v>
      </c>
      <c r="B45" s="65" t="s">
        <v>204</v>
      </c>
      <c r="C45" s="66">
        <v>4203</v>
      </c>
      <c r="D45" s="66">
        <v>3460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</row>
    <row r="46" spans="1:208" s="51" customFormat="1" ht="13.5" thickBot="1">
      <c r="A46" s="279" t="s">
        <v>130</v>
      </c>
      <c r="B46" s="280"/>
      <c r="C46" s="68">
        <v>76800</v>
      </c>
      <c r="D46" s="68">
        <v>38548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</row>
    <row r="47" spans="1:208" s="51" customFormat="1" ht="13.5" thickBot="1">
      <c r="A47" s="283" t="s">
        <v>131</v>
      </c>
      <c r="B47" s="275"/>
      <c r="C47" s="68">
        <v>1200</v>
      </c>
      <c r="D47" s="68">
        <v>1628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</row>
    <row r="48" spans="1:208" s="51" customFormat="1" ht="13.5" thickBot="1">
      <c r="A48" s="281" t="s">
        <v>132</v>
      </c>
      <c r="B48" s="282"/>
      <c r="C48" s="68">
        <v>115987</v>
      </c>
      <c r="D48" s="68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</row>
    <row r="49" spans="1:208" s="51" customFormat="1" ht="13.5" thickBot="1">
      <c r="A49" s="281" t="s">
        <v>133</v>
      </c>
      <c r="B49" s="282"/>
      <c r="C49" s="68">
        <f>C50+C51+C52</f>
        <v>29750</v>
      </c>
      <c r="D49" s="68">
        <f>D50+D51+D52</f>
        <v>4041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</row>
    <row r="50" spans="1:208" s="98" customFormat="1" ht="12.75">
      <c r="A50" s="103">
        <v>5201</v>
      </c>
      <c r="B50" s="71" t="s">
        <v>159</v>
      </c>
      <c r="C50" s="66">
        <v>1300</v>
      </c>
      <c r="D50" s="66">
        <v>2649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</row>
    <row r="51" spans="1:208" s="98" customFormat="1" ht="12.75">
      <c r="A51" s="104">
        <v>5203</v>
      </c>
      <c r="B51" s="72" t="s">
        <v>160</v>
      </c>
      <c r="C51" s="66">
        <v>23000</v>
      </c>
      <c r="D51" s="66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</row>
    <row r="52" spans="1:208" s="98" customFormat="1" ht="13.5" thickBot="1">
      <c r="A52" s="104">
        <v>5205</v>
      </c>
      <c r="B52" s="72" t="s">
        <v>161</v>
      </c>
      <c r="C52" s="66">
        <v>5450</v>
      </c>
      <c r="D52" s="66">
        <v>1392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</row>
    <row r="53" spans="1:208" s="51" customFormat="1" ht="13.5" thickBot="1">
      <c r="A53" s="281" t="s">
        <v>134</v>
      </c>
      <c r="B53" s="282"/>
      <c r="C53" s="68">
        <f>C54</f>
        <v>24000</v>
      </c>
      <c r="D53" s="68">
        <f>D54</f>
        <v>0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</row>
    <row r="54" spans="1:208" s="98" customFormat="1" ht="13.5" thickBot="1">
      <c r="A54" s="104">
        <v>5309</v>
      </c>
      <c r="B54" s="72" t="s">
        <v>162</v>
      </c>
      <c r="C54" s="66">
        <v>24000</v>
      </c>
      <c r="D54" s="6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</row>
    <row r="55" spans="1:208" s="51" customFormat="1" ht="13.5" thickBot="1">
      <c r="A55" s="281" t="s">
        <v>135</v>
      </c>
      <c r="B55" s="282"/>
      <c r="C55" s="68">
        <v>10000</v>
      </c>
      <c r="D55" s="68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</row>
    <row r="56" spans="1:208" s="51" customFormat="1" ht="13.5" thickBot="1">
      <c r="A56" s="279" t="s">
        <v>136</v>
      </c>
      <c r="B56" s="280"/>
      <c r="C56" s="68">
        <v>27090</v>
      </c>
      <c r="D56" s="68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</row>
    <row r="57" spans="1:208" s="98" customFormat="1" ht="13.5" thickBot="1">
      <c r="A57" s="105"/>
      <c r="B57" s="96" t="s">
        <v>143</v>
      </c>
      <c r="C57" s="77">
        <f>C10+C13+C19+C24+C40+C42+C43+C46+C47+C48+C49+C53+C55+C56</f>
        <v>2874749</v>
      </c>
      <c r="D57" s="77">
        <f>D10+D13+D19+D24+D40+D42+D43+D46+D47+D48+D49+D53+D55+D56</f>
        <v>1295269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</row>
    <row r="58" spans="1:208" s="98" customFormat="1" ht="12.75">
      <c r="A58" s="75"/>
      <c r="B58" s="76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</row>
    <row r="59" spans="1:2" ht="12.75">
      <c r="A59" s="5" t="s">
        <v>139</v>
      </c>
      <c r="B59" s="5" t="s">
        <v>301</v>
      </c>
    </row>
    <row r="60" spans="1:2" ht="12.75">
      <c r="A60" s="5" t="s">
        <v>140</v>
      </c>
      <c r="B60" s="5" t="s">
        <v>164</v>
      </c>
    </row>
  </sheetData>
  <sheetProtection password="B55E" sheet="1" objects="1" scenarios="1" selectLockedCells="1" selectUnlockedCells="1"/>
  <mergeCells count="19">
    <mergeCell ref="C7:C8"/>
    <mergeCell ref="A55:B55"/>
    <mergeCell ref="A56:B56"/>
    <mergeCell ref="A47:B47"/>
    <mergeCell ref="A48:B48"/>
    <mergeCell ref="A49:B49"/>
    <mergeCell ref="A53:B53"/>
    <mergeCell ref="A40:B40"/>
    <mergeCell ref="A42:B42"/>
    <mergeCell ref="A43:B43"/>
    <mergeCell ref="A46:B46"/>
    <mergeCell ref="A10:B10"/>
    <mergeCell ref="A13:B13"/>
    <mergeCell ref="A19:B19"/>
    <mergeCell ref="A24:B24"/>
    <mergeCell ref="C1:D1"/>
    <mergeCell ref="B3:D3"/>
    <mergeCell ref="B4:D4"/>
    <mergeCell ref="B5:D5"/>
  </mergeCells>
  <printOptions/>
  <pageMargins left="0.33" right="0.75" top="0.28" bottom="0.22" header="0.24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J2" sqref="J2"/>
    </sheetView>
  </sheetViews>
  <sheetFormatPr defaultColWidth="9.140625" defaultRowHeight="12.75"/>
  <cols>
    <col min="1" max="1" width="49.57421875" style="43" bestFit="1" customWidth="1"/>
    <col min="2" max="2" width="9.140625" style="43" customWidth="1"/>
    <col min="3" max="3" width="9.57421875" style="43" bestFit="1" customWidth="1"/>
    <col min="4" max="4" width="7.00390625" style="141" bestFit="1" customWidth="1"/>
    <col min="5" max="5" width="8.00390625" style="141" bestFit="1" customWidth="1"/>
    <col min="6" max="6" width="5.7109375" style="43" bestFit="1" customWidth="1"/>
    <col min="7" max="16384" width="9.140625" style="43" customWidth="1"/>
  </cols>
  <sheetData>
    <row r="1" spans="4:6" ht="12.75">
      <c r="D1" s="284" t="s">
        <v>183</v>
      </c>
      <c r="E1" s="285"/>
      <c r="F1" s="285"/>
    </row>
    <row r="2" spans="1:6" ht="23.25">
      <c r="A2" s="267" t="s">
        <v>245</v>
      </c>
      <c r="B2" s="286"/>
      <c r="C2" s="286"/>
      <c r="D2" s="286"/>
      <c r="E2" s="286"/>
      <c r="F2" s="286"/>
    </row>
    <row r="3" spans="1:6" ht="18" customHeight="1">
      <c r="A3" s="296" t="s">
        <v>285</v>
      </c>
      <c r="B3" s="297"/>
      <c r="C3" s="297"/>
      <c r="D3" s="297"/>
      <c r="E3" s="297"/>
      <c r="F3" s="297"/>
    </row>
    <row r="5" spans="1:3" ht="12.75">
      <c r="A5" s="171" t="s">
        <v>205</v>
      </c>
      <c r="B5" s="130"/>
      <c r="C5" s="37"/>
    </row>
    <row r="6" spans="1:3" ht="12.75">
      <c r="A6" s="172" t="s">
        <v>206</v>
      </c>
      <c r="B6" s="173" t="s">
        <v>207</v>
      </c>
      <c r="C6" s="174">
        <v>179</v>
      </c>
    </row>
    <row r="7" spans="1:5" s="178" customFormat="1" ht="12" customHeight="1">
      <c r="A7" s="171" t="s">
        <v>208</v>
      </c>
      <c r="B7" s="175"/>
      <c r="C7" s="176"/>
      <c r="D7" s="177"/>
      <c r="E7" s="177"/>
    </row>
    <row r="8" spans="1:5" s="178" customFormat="1" ht="12" customHeight="1">
      <c r="A8" s="179" t="s">
        <v>209</v>
      </c>
      <c r="B8" s="175">
        <v>6300</v>
      </c>
      <c r="C8" s="176">
        <v>354768</v>
      </c>
      <c r="D8" s="177"/>
      <c r="E8" s="177"/>
    </row>
    <row r="9" spans="1:5" s="178" customFormat="1" ht="12" customHeight="1">
      <c r="A9" s="180" t="s">
        <v>210</v>
      </c>
      <c r="B9" s="175"/>
      <c r="C9" s="174">
        <f>SUM(C8:C8)</f>
        <v>354768</v>
      </c>
      <c r="D9" s="181"/>
      <c r="E9" s="181"/>
    </row>
    <row r="10" spans="1:5" s="178" customFormat="1" ht="11.25" customHeight="1">
      <c r="A10" s="171" t="s">
        <v>211</v>
      </c>
      <c r="B10" s="175"/>
      <c r="C10" s="176"/>
      <c r="D10" s="177"/>
      <c r="E10" s="177"/>
    </row>
    <row r="11" spans="1:5" s="178" customFormat="1" ht="0.75" customHeight="1" hidden="1">
      <c r="A11" s="179" t="s">
        <v>212</v>
      </c>
      <c r="B11" s="175">
        <v>7400</v>
      </c>
      <c r="C11" s="176">
        <f>D11+E11</f>
        <v>0</v>
      </c>
      <c r="D11" s="177"/>
      <c r="E11" s="177"/>
    </row>
    <row r="12" spans="1:5" s="178" customFormat="1" ht="12" customHeight="1" hidden="1">
      <c r="A12" s="182" t="s">
        <v>213</v>
      </c>
      <c r="B12" s="175">
        <v>7411</v>
      </c>
      <c r="C12" s="176">
        <f>D12+E12</f>
        <v>0</v>
      </c>
      <c r="D12" s="177"/>
      <c r="E12" s="177"/>
    </row>
    <row r="13" spans="1:5" s="178" customFormat="1" ht="12" customHeight="1" hidden="1">
      <c r="A13" s="182" t="s">
        <v>214</v>
      </c>
      <c r="B13" s="175">
        <v>7412</v>
      </c>
      <c r="C13" s="176">
        <f>D13+E13</f>
        <v>0</v>
      </c>
      <c r="D13" s="177"/>
      <c r="E13" s="177"/>
    </row>
    <row r="14" spans="1:5" s="178" customFormat="1" ht="12" customHeight="1" hidden="1">
      <c r="A14" s="179" t="s">
        <v>215</v>
      </c>
      <c r="B14" s="175">
        <v>7500</v>
      </c>
      <c r="C14" s="176">
        <f>D14+E14</f>
        <v>0</v>
      </c>
      <c r="D14" s="177"/>
      <c r="E14" s="177"/>
    </row>
    <row r="15" spans="1:5" s="178" customFormat="1" ht="12" customHeight="1">
      <c r="A15" s="179" t="s">
        <v>216</v>
      </c>
      <c r="B15" s="175">
        <v>7600</v>
      </c>
      <c r="C15" s="176">
        <v>3744</v>
      </c>
      <c r="D15" s="177"/>
      <c r="E15" s="177"/>
    </row>
    <row r="16" spans="1:5" s="178" customFormat="1" ht="14.25" customHeight="1">
      <c r="A16" s="183" t="s">
        <v>217</v>
      </c>
      <c r="B16" s="175"/>
      <c r="C16" s="174">
        <f>SUM(C11:C15)</f>
        <v>3744</v>
      </c>
      <c r="D16" s="177"/>
      <c r="E16" s="181"/>
    </row>
    <row r="17" spans="1:5" s="178" customFormat="1" ht="12" customHeight="1">
      <c r="A17" s="179" t="s">
        <v>218</v>
      </c>
      <c r="B17" s="184" t="s">
        <v>219</v>
      </c>
      <c r="C17" s="174">
        <v>-7057</v>
      </c>
      <c r="D17" s="177"/>
      <c r="E17" s="181"/>
    </row>
    <row r="18" spans="1:5" s="178" customFormat="1" ht="12" customHeight="1">
      <c r="A18" s="185" t="s">
        <v>220</v>
      </c>
      <c r="B18" s="175"/>
      <c r="C18" s="186">
        <f>C9+C16+C17+C6</f>
        <v>351634</v>
      </c>
      <c r="D18" s="181"/>
      <c r="E18" s="181"/>
    </row>
    <row r="19" spans="1:5" s="178" customFormat="1" ht="12" customHeight="1" hidden="1">
      <c r="A19" s="179" t="s">
        <v>221</v>
      </c>
      <c r="B19" s="175">
        <v>9500</v>
      </c>
      <c r="C19" s="176">
        <f>C20+C21</f>
        <v>-9583</v>
      </c>
      <c r="D19" s="181"/>
      <c r="E19" s="181"/>
    </row>
    <row r="20" spans="1:5" s="178" customFormat="1" ht="12" customHeight="1">
      <c r="A20" s="179" t="s">
        <v>222</v>
      </c>
      <c r="B20" s="175">
        <v>9501</v>
      </c>
      <c r="C20" s="176">
        <v>3464391</v>
      </c>
      <c r="D20" s="177"/>
      <c r="E20" s="177"/>
    </row>
    <row r="21" spans="1:5" s="178" customFormat="1" ht="12" customHeight="1" thickBot="1">
      <c r="A21" s="187" t="s">
        <v>223</v>
      </c>
      <c r="B21" s="188">
        <v>9507</v>
      </c>
      <c r="C21" s="189">
        <v>-3473974</v>
      </c>
      <c r="D21" s="177"/>
      <c r="E21" s="177"/>
    </row>
    <row r="22" spans="1:5" s="178" customFormat="1" ht="17.25" customHeight="1" thickBot="1">
      <c r="A22" s="190" t="s">
        <v>224</v>
      </c>
      <c r="B22" s="191"/>
      <c r="C22" s="192">
        <f>C18+C19</f>
        <v>342051</v>
      </c>
      <c r="D22" s="181"/>
      <c r="E22" s="181"/>
    </row>
    <row r="23" spans="1:5" s="178" customFormat="1" ht="17.25" customHeight="1" thickBot="1">
      <c r="A23" s="193"/>
      <c r="B23" s="194"/>
      <c r="C23" s="195"/>
      <c r="D23" s="181"/>
      <c r="E23" s="181"/>
    </row>
    <row r="24" spans="1:10" s="134" customFormat="1" ht="12.75" customHeight="1" thickBot="1">
      <c r="A24" s="196" t="s">
        <v>225</v>
      </c>
      <c r="B24" s="197"/>
      <c r="C24" s="198"/>
      <c r="D24" s="199"/>
      <c r="E24" s="199"/>
      <c r="F24" s="200"/>
      <c r="G24" s="200"/>
      <c r="H24" s="200"/>
      <c r="I24" s="200"/>
      <c r="J24" s="200"/>
    </row>
    <row r="25" spans="1:10" s="134" customFormat="1" ht="10.5" customHeight="1">
      <c r="A25" s="201" t="s">
        <v>226</v>
      </c>
      <c r="B25" s="202" t="s">
        <v>227</v>
      </c>
      <c r="C25" s="203">
        <f>C26+C27+C28+C29</f>
        <v>34974</v>
      </c>
      <c r="D25" s="204"/>
      <c r="E25" s="204"/>
      <c r="F25" s="204"/>
      <c r="G25" s="205"/>
      <c r="H25" s="205"/>
      <c r="I25" s="206"/>
      <c r="J25" s="207"/>
    </row>
    <row r="26" spans="1:10" s="134" customFormat="1" ht="10.5" customHeight="1">
      <c r="A26" s="208" t="s">
        <v>228</v>
      </c>
      <c r="B26" s="202" t="s">
        <v>229</v>
      </c>
      <c r="C26" s="209">
        <v>17270</v>
      </c>
      <c r="D26" s="210"/>
      <c r="E26" s="210"/>
      <c r="F26" s="9"/>
      <c r="G26" s="9"/>
      <c r="H26" s="9"/>
      <c r="I26" s="9"/>
      <c r="J26" s="207"/>
    </row>
    <row r="27" spans="1:10" s="134" customFormat="1" ht="10.5" customHeight="1">
      <c r="A27" s="208" t="s">
        <v>230</v>
      </c>
      <c r="B27" s="202" t="s">
        <v>231</v>
      </c>
      <c r="C27" s="209">
        <v>3259</v>
      </c>
      <c r="D27" s="210"/>
      <c r="E27" s="210"/>
      <c r="F27" s="9"/>
      <c r="G27" s="9"/>
      <c r="H27" s="9"/>
      <c r="I27" s="9"/>
      <c r="J27" s="207"/>
    </row>
    <row r="28" spans="1:10" s="134" customFormat="1" ht="10.5" customHeight="1">
      <c r="A28" s="208" t="s">
        <v>232</v>
      </c>
      <c r="B28" s="202" t="s">
        <v>233</v>
      </c>
      <c r="C28" s="209">
        <v>9445</v>
      </c>
      <c r="D28" s="210"/>
      <c r="E28" s="210"/>
      <c r="F28" s="211"/>
      <c r="G28" s="211"/>
      <c r="H28" s="211"/>
      <c r="I28" s="9"/>
      <c r="J28" s="207"/>
    </row>
    <row r="29" spans="1:10" s="134" customFormat="1" ht="10.5" customHeight="1">
      <c r="A29" s="208" t="s">
        <v>234</v>
      </c>
      <c r="B29" s="202" t="s">
        <v>235</v>
      </c>
      <c r="C29" s="212">
        <v>5000</v>
      </c>
      <c r="D29" s="213"/>
      <c r="E29" s="213"/>
      <c r="F29" s="214"/>
      <c r="G29" s="214"/>
      <c r="H29" s="214"/>
      <c r="I29" s="214"/>
      <c r="J29" s="207"/>
    </row>
    <row r="30" spans="1:10" s="134" customFormat="1" ht="10.5" customHeight="1">
      <c r="A30" s="139" t="s">
        <v>236</v>
      </c>
      <c r="B30" s="202" t="s">
        <v>227</v>
      </c>
      <c r="C30" s="215">
        <f>C31+C32+C33</f>
        <v>39569</v>
      </c>
      <c r="D30" s="216"/>
      <c r="E30" s="216"/>
      <c r="F30" s="217"/>
      <c r="G30" s="217"/>
      <c r="H30" s="217"/>
      <c r="I30" s="217"/>
      <c r="J30" s="207"/>
    </row>
    <row r="31" spans="1:10" s="134" customFormat="1" ht="10.5" customHeight="1">
      <c r="A31" s="208" t="s">
        <v>228</v>
      </c>
      <c r="B31" s="202" t="s">
        <v>229</v>
      </c>
      <c r="C31" s="212">
        <v>620</v>
      </c>
      <c r="D31" s="213"/>
      <c r="E31" s="213"/>
      <c r="F31" s="214"/>
      <c r="G31" s="214"/>
      <c r="H31" s="214"/>
      <c r="I31" s="214"/>
      <c r="J31" s="207"/>
    </row>
    <row r="32" spans="1:10" s="134" customFormat="1" ht="10.5" customHeight="1">
      <c r="A32" s="208" t="s">
        <v>237</v>
      </c>
      <c r="B32" s="202" t="s">
        <v>238</v>
      </c>
      <c r="C32" s="212">
        <v>33006</v>
      </c>
      <c r="D32" s="213"/>
      <c r="E32" s="213"/>
      <c r="F32" s="214"/>
      <c r="G32" s="214"/>
      <c r="H32" s="214"/>
      <c r="I32" s="214"/>
      <c r="J32" s="207"/>
    </row>
    <row r="33" spans="1:10" s="134" customFormat="1" ht="10.5" customHeight="1">
      <c r="A33" s="208" t="s">
        <v>230</v>
      </c>
      <c r="B33" s="202" t="s">
        <v>231</v>
      </c>
      <c r="C33" s="212">
        <v>5943</v>
      </c>
      <c r="D33" s="213"/>
      <c r="E33" s="213"/>
      <c r="F33" s="214"/>
      <c r="G33" s="214"/>
      <c r="H33" s="214"/>
      <c r="I33" s="214"/>
      <c r="J33" s="207"/>
    </row>
    <row r="34" spans="1:10" s="134" customFormat="1" ht="10.5" customHeight="1">
      <c r="A34" s="139" t="s">
        <v>239</v>
      </c>
      <c r="B34" s="202" t="s">
        <v>227</v>
      </c>
      <c r="C34" s="215">
        <f>C38+C39+C37+C36+C35</f>
        <v>267508</v>
      </c>
      <c r="D34" s="216"/>
      <c r="E34" s="216"/>
      <c r="F34" s="217"/>
      <c r="G34" s="217"/>
      <c r="H34" s="217"/>
      <c r="I34" s="217"/>
      <c r="J34" s="207"/>
    </row>
    <row r="35" spans="1:10" s="134" customFormat="1" ht="10.5" customHeight="1">
      <c r="A35" s="208" t="s">
        <v>228</v>
      </c>
      <c r="B35" s="202" t="s">
        <v>229</v>
      </c>
      <c r="C35" s="257">
        <v>3885</v>
      </c>
      <c r="D35" s="216"/>
      <c r="E35" s="216"/>
      <c r="F35" s="217"/>
      <c r="G35" s="217"/>
      <c r="H35" s="217"/>
      <c r="I35" s="217"/>
      <c r="J35" s="207"/>
    </row>
    <row r="36" spans="1:10" s="134" customFormat="1" ht="10.5" customHeight="1">
      <c r="A36" s="208" t="s">
        <v>237</v>
      </c>
      <c r="B36" s="202" t="s">
        <v>238</v>
      </c>
      <c r="C36" s="257">
        <v>9000</v>
      </c>
      <c r="D36" s="216"/>
      <c r="E36" s="216"/>
      <c r="F36" s="217"/>
      <c r="G36" s="217"/>
      <c r="H36" s="217"/>
      <c r="I36" s="217"/>
      <c r="J36" s="207"/>
    </row>
    <row r="37" spans="1:10" s="134" customFormat="1" ht="10.5" customHeight="1">
      <c r="A37" s="208" t="s">
        <v>230</v>
      </c>
      <c r="B37" s="202" t="s">
        <v>231</v>
      </c>
      <c r="C37" s="257">
        <v>703</v>
      </c>
      <c r="D37" s="216"/>
      <c r="E37" s="216"/>
      <c r="F37" s="217"/>
      <c r="G37" s="217"/>
      <c r="H37" s="217"/>
      <c r="I37" s="217"/>
      <c r="J37" s="207"/>
    </row>
    <row r="38" spans="1:10" s="134" customFormat="1" ht="10.5" customHeight="1">
      <c r="A38" s="208" t="s">
        <v>232</v>
      </c>
      <c r="B38" s="202" t="s">
        <v>233</v>
      </c>
      <c r="C38" s="212">
        <v>13908</v>
      </c>
      <c r="D38" s="213"/>
      <c r="E38" s="213"/>
      <c r="F38" s="214"/>
      <c r="G38" s="214"/>
      <c r="H38" s="214"/>
      <c r="I38" s="214"/>
      <c r="J38" s="207"/>
    </row>
    <row r="39" spans="1:10" s="134" customFormat="1" ht="10.5" customHeight="1" thickBot="1">
      <c r="A39" s="218" t="s">
        <v>240</v>
      </c>
      <c r="B39" s="219" t="s">
        <v>241</v>
      </c>
      <c r="C39" s="220">
        <v>240012</v>
      </c>
      <c r="D39" s="213"/>
      <c r="E39" s="213"/>
      <c r="F39" s="214"/>
      <c r="G39" s="214"/>
      <c r="H39" s="214"/>
      <c r="I39" s="214"/>
      <c r="J39" s="207"/>
    </row>
    <row r="40" spans="1:5" s="134" customFormat="1" ht="12.75" customHeight="1" thickBot="1">
      <c r="A40" s="221" t="s">
        <v>242</v>
      </c>
      <c r="B40" s="222"/>
      <c r="C40" s="223">
        <f>C25+C30+C34</f>
        <v>342051</v>
      </c>
      <c r="D40" s="141"/>
      <c r="E40" s="141"/>
    </row>
    <row r="41" spans="1:5" s="134" customFormat="1" ht="12.75" customHeight="1">
      <c r="A41" s="131"/>
      <c r="B41" s="132"/>
      <c r="C41" s="133"/>
      <c r="D41" s="141"/>
      <c r="E41" s="141"/>
    </row>
    <row r="42" spans="1:5" s="134" customFormat="1" ht="12.75" customHeight="1" thickBot="1">
      <c r="A42" s="131"/>
      <c r="B42" s="132"/>
      <c r="C42" s="224"/>
      <c r="D42" s="141"/>
      <c r="E42" s="141"/>
    </row>
    <row r="43" spans="1:10" ht="15" thickBot="1">
      <c r="A43" s="229" t="s">
        <v>0</v>
      </c>
      <c r="B43" s="135">
        <f>B44+B52</f>
        <v>74543</v>
      </c>
      <c r="F43" s="48"/>
      <c r="G43" s="48"/>
      <c r="H43" s="48"/>
      <c r="I43" s="48"/>
      <c r="J43" s="48"/>
    </row>
    <row r="44" spans="1:10" ht="12.75">
      <c r="A44" s="233" t="s">
        <v>243</v>
      </c>
      <c r="B44" s="136">
        <f>B45+B48+B50+B46+B49+B51+B47</f>
        <v>34974</v>
      </c>
      <c r="F44" s="48"/>
      <c r="G44" s="48"/>
      <c r="H44" s="48"/>
      <c r="I44" s="48"/>
      <c r="J44" s="48"/>
    </row>
    <row r="45" spans="1:10" ht="12.75">
      <c r="A45" s="234" t="s">
        <v>248</v>
      </c>
      <c r="B45" s="137">
        <v>23810</v>
      </c>
      <c r="F45" s="48"/>
      <c r="G45" s="48"/>
      <c r="H45" s="48"/>
      <c r="I45" s="48"/>
      <c r="J45" s="48"/>
    </row>
    <row r="46" spans="1:10" ht="12.75">
      <c r="A46" s="138" t="s">
        <v>249</v>
      </c>
      <c r="B46" s="129">
        <v>725</v>
      </c>
      <c r="F46" s="48"/>
      <c r="G46" s="48"/>
      <c r="H46" s="48"/>
      <c r="I46" s="48"/>
      <c r="J46" s="48"/>
    </row>
    <row r="47" spans="1:10" ht="12.75">
      <c r="A47" s="138" t="s">
        <v>286</v>
      </c>
      <c r="B47" s="129">
        <v>5000</v>
      </c>
      <c r="F47" s="48"/>
      <c r="G47" s="48"/>
      <c r="H47" s="48"/>
      <c r="I47" s="48"/>
      <c r="J47" s="48"/>
    </row>
    <row r="48" spans="1:10" ht="12.75">
      <c r="A48" s="138" t="s">
        <v>287</v>
      </c>
      <c r="B48" s="129">
        <v>803</v>
      </c>
      <c r="F48" s="48"/>
      <c r="G48" s="48"/>
      <c r="H48" s="48"/>
      <c r="I48" s="48"/>
      <c r="J48" s="48"/>
    </row>
    <row r="49" spans="1:10" ht="12.75">
      <c r="A49" s="138" t="s">
        <v>288</v>
      </c>
      <c r="B49" s="129">
        <v>4184</v>
      </c>
      <c r="F49" s="48"/>
      <c r="G49" s="48"/>
      <c r="H49" s="48"/>
      <c r="I49" s="48"/>
      <c r="J49" s="48"/>
    </row>
    <row r="50" spans="1:10" ht="12.75">
      <c r="A50" s="138" t="s">
        <v>289</v>
      </c>
      <c r="B50" s="129">
        <v>323</v>
      </c>
      <c r="F50" s="48"/>
      <c r="G50" s="48"/>
      <c r="H50" s="48"/>
      <c r="I50" s="48"/>
      <c r="J50" s="48"/>
    </row>
    <row r="51" spans="1:10" ht="12.75">
      <c r="A51" s="138" t="s">
        <v>290</v>
      </c>
      <c r="B51" s="129">
        <v>129</v>
      </c>
      <c r="F51" s="48"/>
      <c r="G51" s="48"/>
      <c r="H51" s="48"/>
      <c r="I51" s="48"/>
      <c r="J51" s="48"/>
    </row>
    <row r="52" spans="1:10" ht="12.75">
      <c r="A52" s="226" t="s">
        <v>244</v>
      </c>
      <c r="B52" s="37">
        <f>B53+B54</f>
        <v>39569</v>
      </c>
      <c r="F52" s="48"/>
      <c r="G52" s="48"/>
      <c r="H52" s="48"/>
      <c r="I52" s="48"/>
      <c r="J52" s="48"/>
    </row>
    <row r="53" spans="1:10" ht="12.75">
      <c r="A53" s="248" t="s">
        <v>257</v>
      </c>
      <c r="B53" s="249">
        <v>35151</v>
      </c>
      <c r="F53" s="48"/>
      <c r="G53" s="48"/>
      <c r="H53" s="48"/>
      <c r="I53" s="48"/>
      <c r="J53" s="48"/>
    </row>
    <row r="54" spans="1:10" ht="12.75">
      <c r="A54" s="250" t="s">
        <v>271</v>
      </c>
      <c r="B54" s="251">
        <v>4418</v>
      </c>
      <c r="F54" s="48"/>
      <c r="G54" s="48"/>
      <c r="H54" s="48"/>
      <c r="I54" s="48"/>
      <c r="J54" s="48"/>
    </row>
    <row r="55" spans="1:10" ht="14.25">
      <c r="A55" s="246" t="s">
        <v>1</v>
      </c>
      <c r="B55" s="247">
        <f>B56</f>
        <v>267508</v>
      </c>
      <c r="F55" s="48"/>
      <c r="G55" s="48"/>
      <c r="H55" s="48"/>
      <c r="I55" s="48"/>
      <c r="J55" s="48"/>
    </row>
    <row r="56" spans="1:2" ht="12.75">
      <c r="A56" s="140" t="s">
        <v>2</v>
      </c>
      <c r="B56" s="140">
        <v>267508</v>
      </c>
    </row>
    <row r="57" spans="1:2" ht="12.75">
      <c r="A57" s="128" t="s">
        <v>3</v>
      </c>
      <c r="B57" s="128"/>
    </row>
    <row r="58" spans="1:2" ht="12.75">
      <c r="A58" s="128" t="s">
        <v>4</v>
      </c>
      <c r="B58" s="128"/>
    </row>
    <row r="59" spans="1:2" ht="12.75">
      <c r="A59" s="230" t="s">
        <v>5</v>
      </c>
      <c r="B59" s="230"/>
    </row>
    <row r="60" spans="1:2" ht="16.5" thickBot="1">
      <c r="A60" s="225"/>
      <c r="B60" s="48"/>
    </row>
    <row r="61" spans="1:2" ht="13.5" thickBot="1">
      <c r="A61" s="221" t="s">
        <v>242</v>
      </c>
      <c r="B61" s="142">
        <f>B43+B55</f>
        <v>342051</v>
      </c>
    </row>
    <row r="63" ht="12.75">
      <c r="A63" s="5" t="s">
        <v>301</v>
      </c>
    </row>
    <row r="64" ht="12.75">
      <c r="A64" s="5" t="s">
        <v>164</v>
      </c>
    </row>
  </sheetData>
  <sheetProtection password="B55E" sheet="1" objects="1" scenarios="1" selectLockedCells="1" selectUnlockedCells="1"/>
  <mergeCells count="3">
    <mergeCell ref="D1:F1"/>
    <mergeCell ref="A2:F2"/>
    <mergeCell ref="A3:F3"/>
  </mergeCells>
  <printOptions/>
  <pageMargins left="0.32" right="0.75" top="0.45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2014-07-23T07:51:26Z</cp:lastPrinted>
  <dcterms:created xsi:type="dcterms:W3CDTF">2006-12-05T11:18:07Z</dcterms:created>
  <dcterms:modified xsi:type="dcterms:W3CDTF">2014-07-23T07:53:05Z</dcterms:modified>
  <cp:category/>
  <cp:version/>
  <cp:contentType/>
  <cp:contentStatus/>
</cp:coreProperties>
</file>